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2.172.253\New public\5. ТАХ\Orgil\shilen dansnii saitand tavih medee\2023 on\"/>
    </mc:Choice>
  </mc:AlternateContent>
  <bookViews>
    <workbookView xWindow="0" yWindow="0" windowWidth="28800" windowHeight="12135"/>
  </bookViews>
  <sheets>
    <sheet name="tusuv" sheetId="1" r:id="rId1"/>
    <sheet name="5 saya" sheetId="2" r:id="rId2"/>
    <sheet name="tsalingaas busad" sheetId="3" r:id="rId3"/>
    <sheet name="oron toonii medee" sheetId="4" r:id="rId4"/>
    <sheet name="шийдвэр" sheetId="7" r:id="rId5"/>
  </sheets>
  <calcPr calcId="181029"/>
</workbook>
</file>

<file path=xl/calcChain.xml><?xml version="1.0" encoding="utf-8"?>
<calcChain xmlns="http://schemas.openxmlformats.org/spreadsheetml/2006/main">
  <c r="D8" i="2" l="1"/>
  <c r="E7" i="1" l="1"/>
  <c r="F9" i="1"/>
  <c r="F8" i="1"/>
  <c r="E22" i="4" l="1"/>
  <c r="D22" i="4"/>
  <c r="F9" i="4"/>
  <c r="F17" i="4" l="1"/>
  <c r="E6" i="1"/>
  <c r="D7" i="1"/>
  <c r="D6" i="1" s="1"/>
  <c r="D5" i="1" s="1"/>
  <c r="F20" i="1"/>
  <c r="F28" i="1"/>
  <c r="E5" i="1" l="1"/>
  <c r="C7" i="1"/>
  <c r="C6" i="1" s="1"/>
  <c r="C5" i="1" s="1"/>
  <c r="C28" i="1" s="1"/>
  <c r="F21" i="1" l="1"/>
  <c r="F22" i="1"/>
  <c r="F23" i="1"/>
  <c r="F24" i="1"/>
  <c r="F25" i="1"/>
  <c r="F26" i="1"/>
  <c r="F10" i="1" l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F22" i="4" l="1"/>
  <c r="G22" i="4"/>
  <c r="H22" i="4"/>
  <c r="I22" i="4"/>
  <c r="J22" i="4"/>
  <c r="K22" i="4"/>
</calcChain>
</file>

<file path=xl/sharedStrings.xml><?xml version="1.0" encoding="utf-8"?>
<sst xmlns="http://schemas.openxmlformats.org/spreadsheetml/2006/main" count="192" uniqueCount="159">
  <si>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</si>
  <si>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</si>
  <si>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</si>
  <si>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</si>
  <si>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</si>
  <si>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</si>
  <si>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</si>
  <si>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</si>
  <si>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</si>
  <si>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</si>
  <si>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</si>
  <si>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</si>
  <si>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</si>
  <si>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</si>
  <si>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</si>
  <si>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</si>
  <si>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</si>
  <si>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</si>
  <si>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</si>
  <si>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</si>
  <si>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</si>
  <si>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</si>
  <si>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</si>
  <si>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</si>
  <si>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</si>
  <si>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</si>
  <si>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</si>
  <si>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</si>
  <si>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</si>
  <si>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СБД, Ерөнхий сайд амарын гудамж</t>
  </si>
  <si>
    <t>Сувагчлалын түрээс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</si>
  <si>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</si>
  <si>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</si>
  <si>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</si>
  <si>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</si>
  <si>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</si>
  <si>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</si>
  <si>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</si>
  <si>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</si>
  <si>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</si>
  <si>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</si>
  <si>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</si>
  <si>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</si>
  <si>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</si>
  <si>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</si>
  <si>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</si>
  <si>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</si>
  <si>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</si>
  <si>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</si>
  <si>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</si>
  <si>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</si>
  <si>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</si>
  <si>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</si>
  <si>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</si>
  <si>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</si>
  <si>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</si>
  <si>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</si>
  <si>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</si>
  <si>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</si>
  <si>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</si>
  <si>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</si>
  <si>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</si>
  <si>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</si>
  <si>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</si>
  <si>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</si>
  <si>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</si>
  <si>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</si>
  <si>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</si>
  <si>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</si>
  <si>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</si>
  <si>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</si>
  <si>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</si>
  <si>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</si>
  <si>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</si>
  <si>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</si>
  <si>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</si>
  <si>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Тайлбар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</si>
  <si>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</si>
  <si>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</si>
  <si>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</si>
  <si>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</si>
  <si>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</si>
  <si>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</si>
  <si>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</si>
  <si>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Мэдээлэл холбооны сүлжээ ХХК</t>
  </si>
  <si>
    <t>Төрийн банк</t>
  </si>
  <si>
    <t>Мөнгөн хөрөнгийн эхний үлдэгдэл</t>
  </si>
  <si>
    <t>Ээлжийн алба хаагчдын нормын хоол</t>
  </si>
  <si>
    <t>Цахилгааны төлбөр</t>
  </si>
  <si>
    <t>МХС ТӨК</t>
  </si>
  <si>
    <t>Цэвэр бохир ус</t>
  </si>
  <si>
    <t>Худалдаа хөгжлийн банк</t>
  </si>
  <si>
    <t>Нормын хоол</t>
  </si>
  <si>
    <t>Дд</t>
  </si>
  <si>
    <t>Шийдвэр гаргагч</t>
  </si>
  <si>
    <t>Шийдвэрийн огноо</t>
  </si>
  <si>
    <t>Шийдвэрийн дугаар</t>
  </si>
  <si>
    <t>Төрөл/хөрөнгө зарцуулах,өр авлага үүсгэх/</t>
  </si>
  <si>
    <t>Төсөв өмч, хөрөнгө мөнгө зарцуулах,өр, авлага үүсгэсэн аливаа шийдвэр</t>
  </si>
  <si>
    <t xml:space="preserve">                                              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</si>
  <si>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</si>
  <si>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</si>
  <si>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</si>
  <si>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</si>
  <si>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</si>
  <si>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</si>
  <si>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</si>
  <si>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</si>
  <si>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</si>
  <si>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</si>
  <si>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</si>
  <si>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</si>
  <si>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</si>
  <si>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</si>
  <si>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</si>
  <si>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</si>
  <si>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</si>
  <si>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</si>
  <si>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</si>
  <si>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</si>
  <si>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</si>
  <si>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</si>
  <si>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ЦАГДААГИЙН АХМАД                                     Э.ЧУЛУУНЦЭЦЭГ</t>
  </si>
  <si>
    <t>Батлагдсан орон тооноос 9 орон тоо дутуу ажилласан.</t>
  </si>
  <si>
    <t>№</t>
  </si>
  <si>
    <t xml:space="preserve"> </t>
  </si>
  <si>
    <t>ГАРГАСАН:</t>
  </si>
  <si>
    <t>АХЛАХ НЯГТЛАН БОДОГЧ,</t>
  </si>
  <si>
    <t>ЦАГДААГИЙН АХМАД                                         Э.ЧУЛУУНЦЭЦЭГ</t>
  </si>
  <si>
    <t xml:space="preserve"> 2023 ОНЫ 09 ДҮГЭЭР САР</t>
  </si>
  <si>
    <t>2023 ОНЫ 09 ДҮГЭЭР САР</t>
  </si>
  <si>
    <t>Чансаа хаалга ХХК</t>
  </si>
  <si>
    <t>Ариун тэнгис ХХК</t>
  </si>
  <si>
    <t>Засварын ажил</t>
  </si>
  <si>
    <t>2023 оны 10 дугаар сард зарцуулна.</t>
  </si>
  <si>
    <t>Ариунтэнгис ХХК</t>
  </si>
  <si>
    <t>ЧД, Самбуугийн гудамж</t>
  </si>
  <si>
    <t>Ус сувгийн удирдах газар</t>
  </si>
  <si>
    <t>БЗД, Ус сувгийн удирдах газар</t>
  </si>
  <si>
    <t>СБД, Петростар ХХК-ны картын төв</t>
  </si>
  <si>
    <t>Петростар ХХК</t>
  </si>
  <si>
    <t>Э.Мэндсайханы 36 сарын тэтгэмж</t>
  </si>
  <si>
    <t>Э.Мэндсайхан</t>
  </si>
  <si>
    <t>СБД, 18 хороо, бэлхийн 53-432в тоот</t>
  </si>
  <si>
    <t>Оюунтамирын 36 сарын тэтгэмж</t>
  </si>
  <si>
    <t>Ж.Оюунтамир</t>
  </si>
  <si>
    <t>СХД, Орбитын 63-15 тоот</t>
  </si>
  <si>
    <t>Цэнгэлхүүгийн 36 сарын тэтгэмж</t>
  </si>
  <si>
    <t>Г.Цэнгэлхүү</t>
  </si>
  <si>
    <t>БГД, 8 хороо, 4 хороолол, Чингүнжавын гудамж, 25/1-2 байр, 708 тоот</t>
  </si>
  <si>
    <t>Д.Нямсайхан</t>
  </si>
  <si>
    <t>Д.Нямсахйаны 36 сарын тэтгэмж</t>
  </si>
  <si>
    <t>БГД, 26 хороо, Энхтайвны өргөн чөлөө, 102 байр, 109 тоот</t>
  </si>
  <si>
    <t>Дарга</t>
  </si>
  <si>
    <t>А/31</t>
  </si>
  <si>
    <t>Б/106</t>
  </si>
  <si>
    <t>Хөрөнгө актлах</t>
  </si>
  <si>
    <t>Хамтран ажиллах</t>
  </si>
  <si>
    <t>Тэтгэмж олгох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</si>
</sst>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5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/>
    </xf>
    <xf numFmtId="43" fontId="5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topLeftCell="C1" zoomScale="85" zoomScaleNormal="85" workbookViewId="0">
      <selection activeCell="B13" sqref="B13"/>
    </sheetView>
  </sheetViews>
  <sheetFormatPr defaultRowHeight="14.25" x14ac:dyDescent="0.25"/>
  <cols>
    <col min="1" max="1" width="4.42578125" style="8" customWidth="1"/>
    <col min="2" max="2" width="24.140625" style="2" customWidth="1"/>
    <col min="3" max="3" width="18.7109375" style="2" customWidth="1"/>
    <col min="4" max="4" width="19.140625" style="2" customWidth="1"/>
    <col min="5" max="5" width="18.7109375" style="2" customWidth="1"/>
    <col min="6" max="6" width="18.85546875" style="2" customWidth="1"/>
    <col min="7" max="7" width="19.5703125" style="2" customWidth="1"/>
    <col min="8" max="8" width="16.85546875" style="2" bestFit="1" customWidth="1"/>
    <col min="9" max="16384" width="9.140625" style="2"/>
  </cols>
  <sheetData>
    <row r="2" spans="1:8" ht="15" customHeight="1" x14ac:dyDescent="0.25">
      <c r="A2" s="45" t="s">
        <v>72</v>
      </c>
      <c r="B2" s="45"/>
      <c r="C2" s="45"/>
      <c r="D2" s="45"/>
      <c r="E2" s="45"/>
      <c r="F2" s="45"/>
      <c r="G2" s="45"/>
    </row>
    <row r="3" spans="1:8" ht="17.25" customHeight="1" x14ac:dyDescent="0.25">
      <c r="E3" s="2" t="s">
        <v>99</v>
      </c>
      <c r="G3" s="20" t="s">
        <v>129</v>
      </c>
    </row>
    <row r="4" spans="1:8" ht="29.25" customHeight="1" x14ac:dyDescent="0.25">
      <c r="A4" s="17" t="s">
        <v>124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70</v>
      </c>
      <c r="G4" s="3" t="s">
        <v>76</v>
      </c>
    </row>
    <row r="5" spans="1:8" ht="43.5" customHeight="1" x14ac:dyDescent="0.25">
      <c r="A5" s="21" t="s">
        <v>100</v>
      </c>
      <c r="B5" s="22" t="s">
        <v>4</v>
      </c>
      <c r="C5" s="23">
        <f>+C6</f>
        <v>3959086400</v>
      </c>
      <c r="D5" s="23">
        <f>+D6</f>
        <v>4369264000</v>
      </c>
      <c r="E5" s="23">
        <f t="shared" ref="E5" si="0">+E6</f>
        <v>3457270103.48</v>
      </c>
      <c r="F5" s="39">
        <f>+F6</f>
        <v>911993896.51999998</v>
      </c>
      <c r="G5" s="25"/>
    </row>
    <row r="6" spans="1:8" x14ac:dyDescent="0.25">
      <c r="A6" s="21" t="s">
        <v>101</v>
      </c>
      <c r="B6" s="22" t="s">
        <v>5</v>
      </c>
      <c r="C6" s="23">
        <f>+C7+C18</f>
        <v>3959086400</v>
      </c>
      <c r="D6" s="23">
        <f>+D7+D18</f>
        <v>4369264000</v>
      </c>
      <c r="E6" s="23">
        <f>+E7+E18</f>
        <v>3457270103.48</v>
      </c>
      <c r="F6" s="24">
        <f t="shared" ref="F6" si="1">+F7+F18</f>
        <v>911993896.51999998</v>
      </c>
      <c r="G6" s="6"/>
    </row>
    <row r="7" spans="1:8" ht="42.75" x14ac:dyDescent="0.25">
      <c r="A7" s="21" t="s">
        <v>102</v>
      </c>
      <c r="B7" s="26" t="s">
        <v>6</v>
      </c>
      <c r="C7" s="23">
        <f>+C8+C9+C10+C11+C12+C13+C14+C15+C16</f>
        <v>3444119400</v>
      </c>
      <c r="D7" s="23">
        <f>+D8+D9+D10+D11+D12+D13+D14+D15+D16</f>
        <v>4086297900</v>
      </c>
      <c r="E7" s="23">
        <f>+E8+E9+E10+E11+E12+E13+E14+E15+E16</f>
        <v>3187702327.48</v>
      </c>
      <c r="F7" s="24">
        <f>+F8+F9+F10+F11+F12+F13+F14+F15+F16</f>
        <v>898595572.51999998</v>
      </c>
      <c r="G7" s="4"/>
      <c r="H7" s="27"/>
    </row>
    <row r="8" spans="1:8" ht="29.25" customHeight="1" x14ac:dyDescent="0.25">
      <c r="A8" s="21" t="s">
        <v>103</v>
      </c>
      <c r="B8" s="26" t="s">
        <v>7</v>
      </c>
      <c r="C8" s="23">
        <v>3039045600</v>
      </c>
      <c r="D8" s="40">
        <v>3580226300</v>
      </c>
      <c r="E8" s="40">
        <v>2877543840</v>
      </c>
      <c r="F8" s="28">
        <f>+D8-E8</f>
        <v>702682460</v>
      </c>
      <c r="G8" s="46" t="s">
        <v>123</v>
      </c>
    </row>
    <row r="9" spans="1:8" ht="45.75" customHeight="1" x14ac:dyDescent="0.25">
      <c r="A9" s="21" t="s">
        <v>104</v>
      </c>
      <c r="B9" s="26" t="s">
        <v>8</v>
      </c>
      <c r="C9" s="23">
        <v>79739600</v>
      </c>
      <c r="D9" s="40">
        <v>185138300</v>
      </c>
      <c r="E9" s="40">
        <v>65550244</v>
      </c>
      <c r="F9" s="28">
        <f>+D9-E9</f>
        <v>119588056</v>
      </c>
      <c r="G9" s="46"/>
    </row>
    <row r="10" spans="1:8" ht="42.75" x14ac:dyDescent="0.25">
      <c r="A10" s="21" t="s">
        <v>105</v>
      </c>
      <c r="B10" s="26" t="s">
        <v>9</v>
      </c>
      <c r="C10" s="23">
        <v>118456600</v>
      </c>
      <c r="D10" s="40">
        <v>91280800</v>
      </c>
      <c r="E10" s="40">
        <v>90519204.280000001</v>
      </c>
      <c r="F10" s="28">
        <f t="shared" ref="F10:F26" si="2">+D10-E10</f>
        <v>761595.71999999881</v>
      </c>
      <c r="G10" s="25" t="s">
        <v>134</v>
      </c>
    </row>
    <row r="11" spans="1:8" ht="28.5" customHeight="1" x14ac:dyDescent="0.25">
      <c r="A11" s="21" t="s">
        <v>106</v>
      </c>
      <c r="B11" s="26" t="s">
        <v>10</v>
      </c>
      <c r="C11" s="23">
        <v>84671200</v>
      </c>
      <c r="D11" s="40">
        <v>114311400</v>
      </c>
      <c r="E11" s="40">
        <v>73725261.200000003</v>
      </c>
      <c r="F11" s="28">
        <f t="shared" si="2"/>
        <v>40586138.799999997</v>
      </c>
      <c r="G11" s="25" t="s">
        <v>134</v>
      </c>
    </row>
    <row r="12" spans="1:8" ht="51" customHeight="1" x14ac:dyDescent="0.25">
      <c r="A12" s="21" t="s">
        <v>107</v>
      </c>
      <c r="B12" s="22" t="s">
        <v>71</v>
      </c>
      <c r="C12" s="23">
        <v>48108600</v>
      </c>
      <c r="D12" s="40">
        <v>68108600</v>
      </c>
      <c r="E12" s="40">
        <v>47835000</v>
      </c>
      <c r="F12" s="28">
        <f t="shared" si="2"/>
        <v>20273600</v>
      </c>
      <c r="G12" s="25" t="s">
        <v>134</v>
      </c>
    </row>
    <row r="13" spans="1:8" ht="39.75" customHeight="1" x14ac:dyDescent="0.25">
      <c r="A13" s="21" t="s">
        <v>108</v>
      </c>
      <c r="B13" s="26" t="s">
        <v>12</v>
      </c>
      <c r="C13" s="23">
        <v>56817800</v>
      </c>
      <c r="D13" s="40">
        <v>26817800</v>
      </c>
      <c r="E13" s="40">
        <v>19447250</v>
      </c>
      <c r="F13" s="28">
        <f t="shared" si="2"/>
        <v>7370550</v>
      </c>
      <c r="G13" s="25" t="s">
        <v>134</v>
      </c>
    </row>
    <row r="14" spans="1:8" ht="33" customHeight="1" x14ac:dyDescent="0.25">
      <c r="A14" s="21" t="s">
        <v>109</v>
      </c>
      <c r="B14" s="22" t="s">
        <v>13</v>
      </c>
      <c r="C14" s="23">
        <v>1041900</v>
      </c>
      <c r="D14" s="40">
        <v>1041900</v>
      </c>
      <c r="E14" s="40">
        <v>0</v>
      </c>
      <c r="F14" s="28">
        <f t="shared" si="2"/>
        <v>1041900</v>
      </c>
      <c r="G14" s="25" t="s">
        <v>134</v>
      </c>
    </row>
    <row r="15" spans="1:8" ht="51" customHeight="1" x14ac:dyDescent="0.25">
      <c r="A15" s="21" t="s">
        <v>110</v>
      </c>
      <c r="B15" s="26" t="s">
        <v>14</v>
      </c>
      <c r="C15" s="23">
        <v>10950500</v>
      </c>
      <c r="D15" s="40">
        <v>14085200</v>
      </c>
      <c r="E15" s="40">
        <v>12631528</v>
      </c>
      <c r="F15" s="28">
        <f t="shared" si="2"/>
        <v>1453672</v>
      </c>
      <c r="G15" s="25" t="s">
        <v>134</v>
      </c>
    </row>
    <row r="16" spans="1:8" ht="32.25" customHeight="1" x14ac:dyDescent="0.25">
      <c r="A16" s="21" t="s">
        <v>111</v>
      </c>
      <c r="B16" s="26" t="s">
        <v>15</v>
      </c>
      <c r="C16" s="23">
        <v>5287600</v>
      </c>
      <c r="D16" s="40">
        <v>5287600</v>
      </c>
      <c r="E16" s="40">
        <v>450000</v>
      </c>
      <c r="F16" s="28">
        <f t="shared" si="2"/>
        <v>4837600</v>
      </c>
      <c r="G16" s="25" t="s">
        <v>134</v>
      </c>
    </row>
    <row r="17" spans="1:8" ht="42.75" hidden="1" x14ac:dyDescent="0.25">
      <c r="A17" s="21" t="s">
        <v>112</v>
      </c>
      <c r="B17" s="22"/>
      <c r="C17" s="29"/>
      <c r="D17" s="40"/>
      <c r="E17" s="40"/>
      <c r="F17" s="28">
        <f t="shared" si="2"/>
        <v>0</v>
      </c>
      <c r="G17" s="25" t="s">
        <v>134</v>
      </c>
    </row>
    <row r="18" spans="1:8" ht="33.75" customHeight="1" x14ac:dyDescent="0.25">
      <c r="A18" s="21" t="s">
        <v>112</v>
      </c>
      <c r="B18" s="22" t="s">
        <v>16</v>
      </c>
      <c r="C18" s="23">
        <v>514967000</v>
      </c>
      <c r="D18" s="40">
        <v>282966100</v>
      </c>
      <c r="E18" s="40">
        <v>269567776</v>
      </c>
      <c r="F18" s="28">
        <f t="shared" si="2"/>
        <v>13398324</v>
      </c>
      <c r="G18" s="25" t="s">
        <v>134</v>
      </c>
    </row>
    <row r="19" spans="1:8" hidden="1" x14ac:dyDescent="0.25">
      <c r="A19" s="21" t="s">
        <v>114</v>
      </c>
      <c r="B19" s="22"/>
      <c r="C19" s="29"/>
      <c r="D19" s="40"/>
      <c r="E19" s="40"/>
      <c r="F19" s="28">
        <f t="shared" si="2"/>
        <v>0</v>
      </c>
      <c r="G19" s="4"/>
    </row>
    <row r="20" spans="1:8" ht="29.25" customHeight="1" x14ac:dyDescent="0.25">
      <c r="A20" s="21" t="s">
        <v>113</v>
      </c>
      <c r="B20" s="26" t="s">
        <v>79</v>
      </c>
      <c r="C20" s="23">
        <v>514967000</v>
      </c>
      <c r="D20" s="40">
        <v>12866100</v>
      </c>
      <c r="E20" s="40">
        <v>4920000</v>
      </c>
      <c r="F20" s="28">
        <f>+D20-E20</f>
        <v>7946100</v>
      </c>
      <c r="G20" s="4"/>
      <c r="H20" s="27"/>
    </row>
    <row r="21" spans="1:8" hidden="1" x14ac:dyDescent="0.25">
      <c r="A21" s="21" t="s">
        <v>115</v>
      </c>
      <c r="B21" s="4"/>
      <c r="C21" s="29"/>
      <c r="D21" s="4"/>
      <c r="E21" s="4"/>
      <c r="F21" s="28">
        <f t="shared" si="2"/>
        <v>0</v>
      </c>
      <c r="G21" s="4"/>
    </row>
    <row r="22" spans="1:8" hidden="1" x14ac:dyDescent="0.25">
      <c r="A22" s="21" t="s">
        <v>116</v>
      </c>
      <c r="B22" s="4" t="s">
        <v>81</v>
      </c>
      <c r="C22" s="30"/>
      <c r="D22" s="30"/>
      <c r="E22" s="30"/>
      <c r="F22" s="28">
        <f t="shared" si="2"/>
        <v>0</v>
      </c>
      <c r="G22" s="6"/>
    </row>
    <row r="23" spans="1:8" hidden="1" x14ac:dyDescent="0.25">
      <c r="A23" s="21" t="s">
        <v>117</v>
      </c>
      <c r="B23" s="4" t="s">
        <v>82</v>
      </c>
      <c r="C23" s="30"/>
      <c r="D23" s="30"/>
      <c r="E23" s="30"/>
      <c r="F23" s="28">
        <f t="shared" si="2"/>
        <v>0</v>
      </c>
      <c r="G23" s="4"/>
    </row>
    <row r="24" spans="1:8" hidden="1" x14ac:dyDescent="0.25">
      <c r="A24" s="21" t="s">
        <v>118</v>
      </c>
      <c r="B24" s="4"/>
      <c r="C24" s="4"/>
      <c r="D24" s="4"/>
      <c r="E24" s="4"/>
      <c r="F24" s="28">
        <f t="shared" si="2"/>
        <v>0</v>
      </c>
      <c r="G24" s="4"/>
    </row>
    <row r="25" spans="1:8" hidden="1" x14ac:dyDescent="0.25">
      <c r="A25" s="21" t="s">
        <v>119</v>
      </c>
      <c r="B25" s="4" t="s">
        <v>83</v>
      </c>
      <c r="C25" s="30"/>
      <c r="D25" s="30"/>
      <c r="E25" s="30"/>
      <c r="F25" s="28">
        <f t="shared" si="2"/>
        <v>0</v>
      </c>
      <c r="G25" s="4"/>
    </row>
    <row r="26" spans="1:8" hidden="1" x14ac:dyDescent="0.25">
      <c r="A26" s="21" t="s">
        <v>120</v>
      </c>
      <c r="B26" s="4"/>
      <c r="C26" s="4"/>
      <c r="D26" s="4"/>
      <c r="E26" s="4"/>
      <c r="F26" s="28">
        <f t="shared" si="2"/>
        <v>0</v>
      </c>
      <c r="G26" s="4"/>
    </row>
    <row r="27" spans="1:8" ht="33.75" hidden="1" customHeight="1" x14ac:dyDescent="0.25">
      <c r="A27" s="21" t="s">
        <v>121</v>
      </c>
      <c r="B27" s="6" t="s">
        <v>86</v>
      </c>
      <c r="C27" s="4"/>
      <c r="D27" s="4"/>
      <c r="E27" s="4"/>
      <c r="F27" s="28"/>
      <c r="G27" s="4"/>
    </row>
    <row r="28" spans="1:8" ht="28.5" customHeight="1" x14ac:dyDescent="0.25">
      <c r="A28" s="21" t="s">
        <v>114</v>
      </c>
      <c r="B28" s="6" t="s">
        <v>80</v>
      </c>
      <c r="C28" s="30">
        <f>+C5</f>
        <v>3959086400</v>
      </c>
      <c r="D28" s="30">
        <v>270100000</v>
      </c>
      <c r="E28" s="30">
        <v>264647776</v>
      </c>
      <c r="F28" s="30">
        <f>+D28-E28</f>
        <v>5452224</v>
      </c>
      <c r="G28" s="6"/>
      <c r="H28" s="27"/>
    </row>
    <row r="30" spans="1:8" x14ac:dyDescent="0.25">
      <c r="E30" s="31"/>
    </row>
    <row r="32" spans="1:8" x14ac:dyDescent="0.25">
      <c r="A32" s="2"/>
      <c r="C32" s="2" t="s">
        <v>126</v>
      </c>
    </row>
    <row r="33" spans="3:3" x14ac:dyDescent="0.25">
      <c r="C33" s="2" t="s">
        <v>127</v>
      </c>
    </row>
    <row r="34" spans="3:3" x14ac:dyDescent="0.25">
      <c r="C34" s="2" t="s">
        <v>128</v>
      </c>
    </row>
  </sheetData>
  <mergeCells count="2">
    <mergeCell ref="A2:G2"/>
    <mergeCell ref="G8:G9"/>
  </mergeCells>
  <pageMargins left="0.72" right="0.16" top="0.84" bottom="0.35" header="0.34" footer="0.16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defaultRowHeight="14.25" x14ac:dyDescent="0.25"/>
  <cols>
    <col min="1" max="1" width="4.5703125" style="2" customWidth="1"/>
    <col min="2" max="2" width="38.28515625" style="2" customWidth="1"/>
    <col min="3" max="3" width="15.42578125" style="2" customWidth="1"/>
    <col min="4" max="4" width="18.140625" style="2" customWidth="1"/>
    <col min="5" max="5" width="31" style="2" customWidth="1"/>
    <col min="6" max="6" width="37" style="2" customWidth="1"/>
    <col min="7" max="16384" width="9.140625" style="2"/>
  </cols>
  <sheetData>
    <row r="2" spans="1:6" ht="30" customHeight="1" x14ac:dyDescent="0.25">
      <c r="A2" s="32"/>
      <c r="B2" s="48" t="s">
        <v>75</v>
      </c>
      <c r="C2" s="48"/>
      <c r="D2" s="48"/>
      <c r="E2" s="48"/>
      <c r="F2" s="32"/>
    </row>
    <row r="3" spans="1:6" x14ac:dyDescent="0.25">
      <c r="A3" s="8"/>
      <c r="B3" s="8"/>
      <c r="C3" s="8"/>
      <c r="D3" s="8"/>
      <c r="E3" s="8"/>
      <c r="F3" s="8"/>
    </row>
    <row r="4" spans="1:6" ht="15" customHeight="1" x14ac:dyDescent="0.2">
      <c r="E4" s="47" t="s">
        <v>130</v>
      </c>
      <c r="F4" s="47"/>
    </row>
    <row r="5" spans="1:6" ht="30.75" customHeight="1" x14ac:dyDescent="0.25">
      <c r="A5" s="49" t="s">
        <v>17</v>
      </c>
      <c r="B5" s="50" t="s">
        <v>18</v>
      </c>
      <c r="C5" s="49" t="s">
        <v>19</v>
      </c>
      <c r="D5" s="50" t="s">
        <v>20</v>
      </c>
      <c r="E5" s="50" t="s">
        <v>21</v>
      </c>
      <c r="F5" s="50"/>
    </row>
    <row r="6" spans="1:6" ht="33.75" customHeight="1" x14ac:dyDescent="0.25">
      <c r="A6" s="49"/>
      <c r="B6" s="50"/>
      <c r="C6" s="49"/>
      <c r="D6" s="50"/>
      <c r="E6" s="10" t="s">
        <v>22</v>
      </c>
      <c r="F6" s="10" t="s">
        <v>23</v>
      </c>
    </row>
    <row r="7" spans="1:6" ht="20.25" customHeight="1" x14ac:dyDescent="0.25">
      <c r="A7" s="3">
        <v>1</v>
      </c>
      <c r="B7" s="4" t="s">
        <v>24</v>
      </c>
      <c r="C7" s="35">
        <v>101356100</v>
      </c>
      <c r="D7" s="34">
        <v>79222878.329999998</v>
      </c>
      <c r="E7" s="37" t="s">
        <v>25</v>
      </c>
      <c r="F7" s="37" t="s">
        <v>26</v>
      </c>
    </row>
    <row r="8" spans="1:6" ht="30" customHeight="1" x14ac:dyDescent="0.25">
      <c r="A8" s="3">
        <v>2</v>
      </c>
      <c r="B8" s="4" t="s">
        <v>30</v>
      </c>
      <c r="C8" s="33">
        <v>52127600</v>
      </c>
      <c r="D8" s="34">
        <f>5999917*9</f>
        <v>53999253</v>
      </c>
      <c r="E8" s="37" t="s">
        <v>89</v>
      </c>
      <c r="F8" s="38" t="s">
        <v>29</v>
      </c>
    </row>
    <row r="9" spans="1:6" ht="30" customHeight="1" x14ac:dyDescent="0.25">
      <c r="A9" s="3">
        <v>3</v>
      </c>
      <c r="B9" s="6" t="s">
        <v>87</v>
      </c>
      <c r="C9" s="34">
        <v>37354400</v>
      </c>
      <c r="D9" s="34">
        <v>47280000</v>
      </c>
      <c r="E9" s="37" t="s">
        <v>135</v>
      </c>
      <c r="F9" s="6" t="s">
        <v>136</v>
      </c>
    </row>
    <row r="10" spans="1:6" ht="18.75" customHeight="1" x14ac:dyDescent="0.25">
      <c r="A10" s="3">
        <v>4</v>
      </c>
      <c r="B10" s="4" t="s">
        <v>27</v>
      </c>
      <c r="C10" s="33">
        <v>9419700</v>
      </c>
      <c r="D10" s="34">
        <v>6358535.9500000002</v>
      </c>
      <c r="E10" s="37" t="s">
        <v>28</v>
      </c>
      <c r="F10" s="37" t="s">
        <v>26</v>
      </c>
    </row>
    <row r="11" spans="1:6" ht="18.75" customHeight="1" x14ac:dyDescent="0.25">
      <c r="A11" s="3">
        <v>5</v>
      </c>
      <c r="B11" s="4" t="s">
        <v>90</v>
      </c>
      <c r="C11" s="33">
        <v>7680800</v>
      </c>
      <c r="D11" s="34">
        <v>4937790</v>
      </c>
      <c r="E11" s="37" t="s">
        <v>137</v>
      </c>
      <c r="F11" s="37" t="s">
        <v>138</v>
      </c>
    </row>
    <row r="12" spans="1:6" ht="32.25" customHeight="1" x14ac:dyDescent="0.25">
      <c r="A12" s="3">
        <v>6</v>
      </c>
      <c r="B12" s="4" t="s">
        <v>11</v>
      </c>
      <c r="C12" s="35">
        <v>18167600</v>
      </c>
      <c r="D12" s="34">
        <v>3364200</v>
      </c>
      <c r="E12" s="43" t="s">
        <v>140</v>
      </c>
      <c r="F12" s="43" t="s">
        <v>139</v>
      </c>
    </row>
    <row r="13" spans="1:6" ht="24.75" customHeight="1" x14ac:dyDescent="0.25">
      <c r="A13" s="3">
        <v>7</v>
      </c>
      <c r="B13" s="4" t="s">
        <v>141</v>
      </c>
      <c r="C13" s="5">
        <v>50798258</v>
      </c>
      <c r="D13" s="5">
        <v>50798258</v>
      </c>
      <c r="E13" s="4" t="s">
        <v>142</v>
      </c>
      <c r="F13" s="6" t="s">
        <v>143</v>
      </c>
    </row>
    <row r="14" spans="1:6" ht="24.75" customHeight="1" x14ac:dyDescent="0.25">
      <c r="A14" s="3">
        <v>8</v>
      </c>
      <c r="B14" s="4" t="s">
        <v>144</v>
      </c>
      <c r="C14" s="5">
        <v>59601591</v>
      </c>
      <c r="D14" s="5">
        <v>59601591</v>
      </c>
      <c r="E14" s="4" t="s">
        <v>145</v>
      </c>
      <c r="F14" s="4" t="s">
        <v>146</v>
      </c>
    </row>
    <row r="15" spans="1:6" ht="42.75" customHeight="1" x14ac:dyDescent="0.25">
      <c r="A15" s="3">
        <v>9</v>
      </c>
      <c r="B15" s="4" t="s">
        <v>147</v>
      </c>
      <c r="C15" s="5">
        <v>62704511</v>
      </c>
      <c r="D15" s="5">
        <v>62704511</v>
      </c>
      <c r="E15" s="4" t="s">
        <v>148</v>
      </c>
      <c r="F15" s="6" t="s">
        <v>149</v>
      </c>
    </row>
    <row r="16" spans="1:6" ht="27" customHeight="1" x14ac:dyDescent="0.25">
      <c r="A16" s="3">
        <v>10</v>
      </c>
      <c r="B16" s="4" t="s">
        <v>151</v>
      </c>
      <c r="C16" s="5">
        <v>50596434</v>
      </c>
      <c r="D16" s="5">
        <v>50596434</v>
      </c>
      <c r="E16" s="4" t="s">
        <v>150</v>
      </c>
      <c r="F16" s="6" t="s">
        <v>152</v>
      </c>
    </row>
    <row r="17" spans="2:2" ht="24.75" customHeight="1" x14ac:dyDescent="0.25"/>
    <row r="18" spans="2:2" ht="24.75" customHeight="1" x14ac:dyDescent="0.25"/>
    <row r="20" spans="2:2" x14ac:dyDescent="0.25">
      <c r="B20" s="2" t="s">
        <v>126</v>
      </c>
    </row>
    <row r="21" spans="2:2" ht="15" customHeight="1" x14ac:dyDescent="0.25">
      <c r="B21" s="2" t="s">
        <v>127</v>
      </c>
    </row>
    <row r="22" spans="2:2" x14ac:dyDescent="0.25">
      <c r="B22" s="2" t="s">
        <v>122</v>
      </c>
    </row>
  </sheetData>
  <mergeCells count="7">
    <mergeCell ref="E4:F4"/>
    <mergeCell ref="B2:E2"/>
    <mergeCell ref="A5:A6"/>
    <mergeCell ref="B5:B6"/>
    <mergeCell ref="C5:C6"/>
    <mergeCell ref="D5:D6"/>
    <mergeCell ref="E5:F5"/>
  </mergeCells>
  <pageMargins left="0.92" right="0.17" top="1.17" bottom="0.41" header="0.3" footer="0.2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C26" sqref="C26"/>
    </sheetView>
  </sheetViews>
  <sheetFormatPr defaultRowHeight="14.25" x14ac:dyDescent="0.25"/>
  <cols>
    <col min="1" max="1" width="14.42578125" style="2" customWidth="1"/>
    <col min="2" max="2" width="18.7109375" style="2" customWidth="1"/>
    <col min="3" max="3" width="9.85546875" style="2" customWidth="1"/>
    <col min="4" max="4" width="23.42578125" style="2" customWidth="1"/>
    <col min="5" max="5" width="20.28515625" style="2" customWidth="1"/>
    <col min="6" max="6" width="16.140625" style="2" customWidth="1"/>
    <col min="7" max="7" width="34.28515625" style="2" customWidth="1"/>
    <col min="8" max="16384" width="9.140625" style="2"/>
  </cols>
  <sheetData>
    <row r="2" spans="1:7" ht="17.25" customHeight="1" x14ac:dyDescent="0.25">
      <c r="A2" s="2" t="s">
        <v>125</v>
      </c>
      <c r="B2" s="48" t="s">
        <v>74</v>
      </c>
      <c r="C2" s="48"/>
      <c r="D2" s="48"/>
      <c r="E2" s="48"/>
      <c r="F2" s="48"/>
    </row>
    <row r="3" spans="1:7" ht="22.5" customHeight="1" x14ac:dyDescent="0.25">
      <c r="A3" s="8"/>
      <c r="B3" s="48"/>
      <c r="C3" s="48"/>
      <c r="D3" s="48"/>
      <c r="E3" s="48"/>
      <c r="F3" s="48"/>
      <c r="G3" s="8"/>
    </row>
    <row r="4" spans="1:7" ht="15" customHeight="1" x14ac:dyDescent="0.25">
      <c r="D4" s="32"/>
      <c r="F4" s="51" t="s">
        <v>130</v>
      </c>
      <c r="G4" s="51"/>
    </row>
    <row r="5" spans="1:7" s="8" customFormat="1" ht="28.5" x14ac:dyDescent="0.25">
      <c r="A5" s="11" t="s">
        <v>31</v>
      </c>
      <c r="B5" s="11" t="s">
        <v>32</v>
      </c>
      <c r="C5" s="10" t="s">
        <v>33</v>
      </c>
      <c r="D5" s="11" t="s">
        <v>34</v>
      </c>
      <c r="E5" s="10" t="s">
        <v>35</v>
      </c>
      <c r="F5" s="10" t="s">
        <v>36</v>
      </c>
      <c r="G5" s="11" t="s">
        <v>37</v>
      </c>
    </row>
    <row r="6" spans="1:7" ht="33.75" customHeight="1" x14ac:dyDescent="0.25">
      <c r="A6" s="4">
        <v>1102899097</v>
      </c>
      <c r="B6" s="4" t="s">
        <v>77</v>
      </c>
      <c r="C6" s="9">
        <v>45177</v>
      </c>
      <c r="D6" s="38" t="s">
        <v>84</v>
      </c>
      <c r="E6" s="4"/>
      <c r="F6" s="5">
        <v>5999917</v>
      </c>
      <c r="G6" s="6" t="s">
        <v>78</v>
      </c>
    </row>
    <row r="7" spans="1:7" ht="33.75" customHeight="1" x14ac:dyDescent="0.25">
      <c r="A7" s="36">
        <v>100900012043</v>
      </c>
      <c r="B7" s="4" t="s">
        <v>38</v>
      </c>
      <c r="C7" s="9">
        <v>45199</v>
      </c>
      <c r="D7" s="37" t="s">
        <v>39</v>
      </c>
      <c r="E7" s="5">
        <v>631652600</v>
      </c>
      <c r="F7" s="4"/>
      <c r="G7" s="6" t="s">
        <v>40</v>
      </c>
    </row>
    <row r="8" spans="1:7" ht="33.75" customHeight="1" x14ac:dyDescent="0.25">
      <c r="A8" s="36">
        <v>100900012043</v>
      </c>
      <c r="B8" s="4" t="s">
        <v>38</v>
      </c>
      <c r="C8" s="9">
        <v>45182</v>
      </c>
      <c r="D8" s="37" t="s">
        <v>39</v>
      </c>
      <c r="E8" s="5">
        <v>51100000</v>
      </c>
      <c r="F8" s="4"/>
      <c r="G8" s="6" t="s">
        <v>40</v>
      </c>
    </row>
    <row r="9" spans="1:7" ht="33.75" customHeight="1" x14ac:dyDescent="0.25">
      <c r="A9" s="36">
        <v>102500012326</v>
      </c>
      <c r="B9" s="6" t="s">
        <v>85</v>
      </c>
      <c r="C9" s="9">
        <v>45190</v>
      </c>
      <c r="D9" s="37" t="s">
        <v>25</v>
      </c>
      <c r="E9" s="5"/>
      <c r="F9" s="5">
        <v>7131063.1299999999</v>
      </c>
      <c r="G9" s="6" t="s">
        <v>88</v>
      </c>
    </row>
    <row r="10" spans="1:7" ht="33.75" customHeight="1" x14ac:dyDescent="0.25">
      <c r="A10" s="36">
        <v>427029924</v>
      </c>
      <c r="B10" s="6" t="s">
        <v>91</v>
      </c>
      <c r="C10" s="9">
        <v>45197</v>
      </c>
      <c r="D10" s="38" t="s">
        <v>132</v>
      </c>
      <c r="E10" s="5"/>
      <c r="F10" s="5">
        <v>5290000</v>
      </c>
      <c r="G10" s="6" t="s">
        <v>92</v>
      </c>
    </row>
    <row r="11" spans="1:7" ht="33.75" customHeight="1" x14ac:dyDescent="0.25">
      <c r="A11" s="36">
        <v>3455138636</v>
      </c>
      <c r="B11" s="6" t="s">
        <v>38</v>
      </c>
      <c r="C11" s="9">
        <v>45183</v>
      </c>
      <c r="D11" s="38" t="s">
        <v>131</v>
      </c>
      <c r="E11" s="5">
        <v>0</v>
      </c>
      <c r="F11" s="7">
        <v>5148000</v>
      </c>
      <c r="G11" s="6" t="s">
        <v>133</v>
      </c>
    </row>
    <row r="12" spans="1:7" ht="22.5" customHeight="1" x14ac:dyDescent="0.25">
      <c r="A12" s="4"/>
      <c r="B12" s="4"/>
      <c r="C12" s="9">
        <v>45193</v>
      </c>
      <c r="D12" s="4" t="s">
        <v>150</v>
      </c>
      <c r="E12" s="4"/>
      <c r="F12" s="5">
        <v>50596434</v>
      </c>
      <c r="G12" s="4" t="s">
        <v>151</v>
      </c>
    </row>
    <row r="17" spans="2:6" x14ac:dyDescent="0.25">
      <c r="B17" s="2" t="s">
        <v>126</v>
      </c>
    </row>
    <row r="18" spans="2:6" ht="15" customHeight="1" x14ac:dyDescent="0.25">
      <c r="B18" s="2" t="s">
        <v>127</v>
      </c>
    </row>
    <row r="19" spans="2:6" x14ac:dyDescent="0.25">
      <c r="B19" s="2" t="s">
        <v>122</v>
      </c>
      <c r="F19" s="27"/>
    </row>
    <row r="20" spans="2:6" x14ac:dyDescent="0.25">
      <c r="F20" s="27"/>
    </row>
  </sheetData>
  <mergeCells count="2">
    <mergeCell ref="F4:G4"/>
    <mergeCell ref="B2:F3"/>
  </mergeCells>
  <pageMargins left="0.63" right="0.25" top="1.1100000000000001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H4" sqref="H4:K4"/>
    </sheetView>
  </sheetViews>
  <sheetFormatPr defaultRowHeight="14.25" x14ac:dyDescent="0.25"/>
  <cols>
    <col min="1" max="1" width="10.28515625" style="2" customWidth="1"/>
    <col min="2" max="2" width="4.5703125" style="2" customWidth="1"/>
    <col min="3" max="3" width="30.42578125" style="2" customWidth="1"/>
    <col min="4" max="4" width="9.42578125" style="2" customWidth="1"/>
    <col min="5" max="5" width="9.140625" style="2"/>
    <col min="6" max="6" width="7.28515625" style="2" customWidth="1"/>
    <col min="7" max="7" width="9.5703125" style="2" customWidth="1"/>
    <col min="8" max="8" width="13.5703125" style="2" customWidth="1"/>
    <col min="9" max="9" width="11.5703125" style="2" customWidth="1"/>
    <col min="10" max="10" width="14.140625" style="2" customWidth="1"/>
    <col min="11" max="11" width="7.28515625" style="2" customWidth="1"/>
    <col min="12" max="16384" width="9.140625" style="2"/>
  </cols>
  <sheetData>
    <row r="2" spans="1:11" x14ac:dyDescent="0.25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5">
      <c r="H4" s="52" t="s">
        <v>130</v>
      </c>
      <c r="I4" s="52"/>
      <c r="J4" s="52"/>
      <c r="K4" s="52"/>
    </row>
    <row r="5" spans="1:11" ht="24" customHeight="1" x14ac:dyDescent="0.25">
      <c r="A5" s="54" t="s">
        <v>41</v>
      </c>
      <c r="B5" s="54" t="s">
        <v>17</v>
      </c>
      <c r="C5" s="54" t="s">
        <v>42</v>
      </c>
      <c r="D5" s="46" t="s">
        <v>43</v>
      </c>
      <c r="E5" s="46" t="s">
        <v>44</v>
      </c>
      <c r="F5" s="46" t="s">
        <v>45</v>
      </c>
      <c r="G5" s="46" t="s">
        <v>46</v>
      </c>
      <c r="H5" s="46"/>
      <c r="I5" s="46"/>
      <c r="J5" s="46"/>
      <c r="K5" s="46"/>
    </row>
    <row r="6" spans="1:11" ht="114" x14ac:dyDescent="0.25">
      <c r="A6" s="54"/>
      <c r="B6" s="54"/>
      <c r="C6" s="54"/>
      <c r="D6" s="46"/>
      <c r="E6" s="46"/>
      <c r="F6" s="46"/>
      <c r="G6" s="17" t="s">
        <v>47</v>
      </c>
      <c r="H6" s="17" t="s">
        <v>48</v>
      </c>
      <c r="I6" s="17" t="s">
        <v>49</v>
      </c>
      <c r="J6" s="17" t="s">
        <v>50</v>
      </c>
      <c r="K6" s="17" t="s">
        <v>51</v>
      </c>
    </row>
    <row r="7" spans="1:11" x14ac:dyDescent="0.25">
      <c r="A7" s="46" t="s">
        <v>52</v>
      </c>
      <c r="B7" s="4">
        <v>1.1000000000000001</v>
      </c>
      <c r="C7" s="6" t="s">
        <v>53</v>
      </c>
      <c r="D7" s="3"/>
      <c r="E7" s="3"/>
      <c r="F7" s="3"/>
      <c r="G7" s="3"/>
      <c r="H7" s="3"/>
      <c r="I7" s="3"/>
      <c r="J7" s="3"/>
      <c r="K7" s="3"/>
    </row>
    <row r="8" spans="1:11" ht="28.5" x14ac:dyDescent="0.25">
      <c r="A8" s="46"/>
      <c r="B8" s="4">
        <v>1.2</v>
      </c>
      <c r="C8" s="6" t="s">
        <v>54</v>
      </c>
      <c r="D8" s="3"/>
      <c r="E8" s="3"/>
      <c r="F8" s="3"/>
      <c r="G8" s="3"/>
      <c r="H8" s="3"/>
      <c r="I8" s="3"/>
      <c r="J8" s="3"/>
      <c r="K8" s="3"/>
    </row>
    <row r="9" spans="1:11" ht="28.5" x14ac:dyDescent="0.25">
      <c r="A9" s="46"/>
      <c r="B9" s="4">
        <v>1.3</v>
      </c>
      <c r="C9" s="6" t="s">
        <v>55</v>
      </c>
      <c r="D9" s="3">
        <v>152</v>
      </c>
      <c r="E9" s="3">
        <v>145</v>
      </c>
      <c r="F9" s="3">
        <f>D9-E9</f>
        <v>7</v>
      </c>
      <c r="G9" s="3"/>
      <c r="H9" s="3"/>
      <c r="I9" s="3">
        <v>4</v>
      </c>
      <c r="J9" s="3">
        <v>3</v>
      </c>
      <c r="K9" s="3"/>
    </row>
    <row r="10" spans="1:11" ht="27" customHeight="1" x14ac:dyDescent="0.25">
      <c r="A10" s="46"/>
      <c r="B10" s="4">
        <v>1.4</v>
      </c>
      <c r="C10" s="6" t="s">
        <v>56</v>
      </c>
      <c r="D10" s="3"/>
      <c r="E10" s="3"/>
      <c r="F10" s="3"/>
      <c r="G10" s="3"/>
      <c r="H10" s="3"/>
      <c r="I10" s="3"/>
      <c r="J10" s="3"/>
      <c r="K10" s="3"/>
    </row>
    <row r="11" spans="1:11" ht="60" customHeight="1" x14ac:dyDescent="0.25">
      <c r="A11" s="46"/>
      <c r="B11" s="4">
        <v>1.5</v>
      </c>
      <c r="C11" s="6" t="s">
        <v>57</v>
      </c>
      <c r="D11" s="3"/>
      <c r="E11" s="3"/>
      <c r="F11" s="3"/>
      <c r="G11" s="3"/>
      <c r="H11" s="3"/>
      <c r="I11" s="3"/>
      <c r="J11" s="3"/>
      <c r="K11" s="3"/>
    </row>
    <row r="12" spans="1:11" ht="48" customHeight="1" x14ac:dyDescent="0.25">
      <c r="A12" s="46"/>
      <c r="B12" s="4">
        <v>1.6</v>
      </c>
      <c r="C12" s="6" t="s">
        <v>58</v>
      </c>
      <c r="D12" s="3"/>
      <c r="E12" s="3"/>
      <c r="F12" s="3"/>
      <c r="G12" s="3"/>
      <c r="H12" s="3"/>
      <c r="I12" s="3"/>
      <c r="J12" s="3"/>
      <c r="K12" s="3"/>
    </row>
    <row r="13" spans="1:11" ht="42.75" hidden="1" x14ac:dyDescent="0.25">
      <c r="A13" s="46"/>
      <c r="B13" s="4">
        <v>1.7</v>
      </c>
      <c r="C13" s="6" t="s">
        <v>59</v>
      </c>
      <c r="D13" s="3"/>
      <c r="E13" s="3"/>
      <c r="F13" s="3"/>
      <c r="G13" s="3"/>
      <c r="H13" s="3"/>
      <c r="I13" s="3"/>
      <c r="J13" s="3"/>
      <c r="K13" s="3"/>
    </row>
    <row r="14" spans="1:11" ht="42.75" hidden="1" x14ac:dyDescent="0.25">
      <c r="A14" s="46"/>
      <c r="B14" s="4">
        <v>1.8</v>
      </c>
      <c r="C14" s="6" t="s">
        <v>60</v>
      </c>
      <c r="D14" s="3"/>
      <c r="E14" s="3"/>
      <c r="F14" s="3"/>
      <c r="G14" s="3"/>
      <c r="H14" s="3"/>
      <c r="I14" s="3"/>
      <c r="J14" s="3"/>
      <c r="K14" s="3"/>
    </row>
    <row r="15" spans="1:11" ht="42.75" hidden="1" x14ac:dyDescent="0.25">
      <c r="A15" s="46"/>
      <c r="B15" s="4">
        <v>1.9</v>
      </c>
      <c r="C15" s="6" t="s">
        <v>61</v>
      </c>
      <c r="D15" s="3"/>
      <c r="E15" s="3"/>
      <c r="F15" s="3"/>
      <c r="G15" s="3"/>
      <c r="H15" s="3"/>
      <c r="I15" s="3"/>
      <c r="J15" s="3"/>
      <c r="K15" s="3"/>
    </row>
    <row r="16" spans="1:11" ht="31.5" customHeight="1" x14ac:dyDescent="0.25">
      <c r="A16" s="46"/>
      <c r="B16" s="44" t="s">
        <v>62</v>
      </c>
      <c r="C16" s="6" t="s">
        <v>63</v>
      </c>
      <c r="D16" s="3"/>
      <c r="E16" s="3"/>
      <c r="F16" s="3"/>
      <c r="G16" s="3"/>
      <c r="H16" s="3"/>
      <c r="I16" s="3"/>
      <c r="J16" s="3"/>
      <c r="K16" s="3"/>
    </row>
    <row r="17" spans="1:11" ht="15" customHeight="1" x14ac:dyDescent="0.25">
      <c r="A17" s="46"/>
      <c r="B17" s="4">
        <v>1.1100000000000001</v>
      </c>
      <c r="C17" s="6" t="s">
        <v>64</v>
      </c>
      <c r="D17" s="3">
        <v>8</v>
      </c>
      <c r="E17" s="3">
        <v>6</v>
      </c>
      <c r="F17" s="3">
        <f>D17-E17</f>
        <v>2</v>
      </c>
      <c r="G17" s="3"/>
      <c r="H17" s="3"/>
      <c r="I17" s="3"/>
      <c r="J17" s="3">
        <v>2</v>
      </c>
      <c r="K17" s="3"/>
    </row>
    <row r="18" spans="1:11" x14ac:dyDescent="0.25">
      <c r="A18" s="46"/>
      <c r="B18" s="4"/>
      <c r="C18" s="6" t="s">
        <v>65</v>
      </c>
      <c r="D18" s="3"/>
      <c r="E18" s="3"/>
      <c r="F18" s="3"/>
      <c r="G18" s="3"/>
      <c r="H18" s="3"/>
      <c r="I18" s="3"/>
      <c r="J18" s="3"/>
      <c r="K18" s="3"/>
    </row>
    <row r="19" spans="1:11" ht="15.75" customHeight="1" x14ac:dyDescent="0.25">
      <c r="A19" s="53" t="s">
        <v>66</v>
      </c>
      <c r="B19" s="4">
        <v>2.1</v>
      </c>
      <c r="C19" s="6" t="s">
        <v>67</v>
      </c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53"/>
      <c r="B20" s="4">
        <v>2.2000000000000002</v>
      </c>
      <c r="C20" s="6" t="s">
        <v>68</v>
      </c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53"/>
      <c r="B21" s="4">
        <v>2.2999999999999998</v>
      </c>
      <c r="C21" s="6" t="s">
        <v>69</v>
      </c>
      <c r="D21" s="3"/>
      <c r="E21" s="3"/>
      <c r="F21" s="3"/>
      <c r="G21" s="3"/>
      <c r="H21" s="3"/>
      <c r="I21" s="3"/>
      <c r="J21" s="3"/>
      <c r="K21" s="3"/>
    </row>
    <row r="22" spans="1:11" ht="22.5" customHeight="1" x14ac:dyDescent="0.25">
      <c r="A22" s="4"/>
      <c r="B22" s="4"/>
      <c r="C22" s="17" t="s">
        <v>65</v>
      </c>
      <c r="D22" s="3">
        <f>+D9+D17+D20</f>
        <v>160</v>
      </c>
      <c r="E22" s="3">
        <f>+E9+E17+E20</f>
        <v>151</v>
      </c>
      <c r="F22" s="3">
        <f t="shared" ref="F22:K22" si="0">+F9+F17</f>
        <v>9</v>
      </c>
      <c r="G22" s="3">
        <f t="shared" si="0"/>
        <v>0</v>
      </c>
      <c r="H22" s="3">
        <f t="shared" si="0"/>
        <v>0</v>
      </c>
      <c r="I22" s="3">
        <f t="shared" si="0"/>
        <v>4</v>
      </c>
      <c r="J22" s="3">
        <f t="shared" si="0"/>
        <v>5</v>
      </c>
      <c r="K22" s="3">
        <f t="shared" si="0"/>
        <v>0</v>
      </c>
    </row>
    <row r="25" spans="1:11" s="1" customFormat="1" ht="12.75" x14ac:dyDescent="0.25">
      <c r="C25" s="1" t="s">
        <v>126</v>
      </c>
    </row>
    <row r="26" spans="1:11" x14ac:dyDescent="0.25">
      <c r="C26" s="2" t="s">
        <v>127</v>
      </c>
    </row>
    <row r="27" spans="1:11" x14ac:dyDescent="0.25">
      <c r="C27" s="2" t="s">
        <v>122</v>
      </c>
    </row>
  </sheetData>
  <mergeCells count="11">
    <mergeCell ref="A2:K2"/>
    <mergeCell ref="H4:K4"/>
    <mergeCell ref="A7:A18"/>
    <mergeCell ref="A19:A21"/>
    <mergeCell ref="G5:K5"/>
    <mergeCell ref="D5:D6"/>
    <mergeCell ref="E5:E6"/>
    <mergeCell ref="F5:F6"/>
    <mergeCell ref="A5:A6"/>
    <mergeCell ref="B5:B6"/>
    <mergeCell ref="C5:C6"/>
  </mergeCells>
  <pageMargins left="0.21" right="0.17" top="0.9" bottom="0.28999999999999998" header="0.3" footer="0.16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workbookViewId="0">
      <selection activeCell="H4" sqref="H4"/>
    </sheetView>
  </sheetViews>
  <sheetFormatPr defaultRowHeight="15" x14ac:dyDescent="0.25"/>
  <cols>
    <col min="1" max="1" width="5.28515625" customWidth="1"/>
    <col min="2" max="2" width="18.28515625" customWidth="1"/>
    <col min="3" max="3" width="18.42578125" customWidth="1"/>
    <col min="4" max="4" width="22" customWidth="1"/>
    <col min="5" max="5" width="27.140625" customWidth="1"/>
  </cols>
  <sheetData>
    <row r="1" spans="1:17" ht="15.75" x14ac:dyDescent="0.25">
      <c r="A1" s="55" t="s">
        <v>98</v>
      </c>
      <c r="B1" s="55"/>
      <c r="C1" s="55"/>
      <c r="D1" s="55"/>
      <c r="E1" s="5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 x14ac:dyDescent="0.25">
      <c r="A2" s="42"/>
      <c r="B2" s="42"/>
      <c r="C2" s="42"/>
      <c r="D2" s="42"/>
      <c r="E2" s="4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25">
      <c r="A3" s="16"/>
      <c r="B3" s="16"/>
      <c r="C3" s="16"/>
      <c r="D3" s="52" t="s">
        <v>130</v>
      </c>
      <c r="E3" s="5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4" customFormat="1" ht="54.75" customHeight="1" x14ac:dyDescent="0.25">
      <c r="A4" s="17" t="s">
        <v>93</v>
      </c>
      <c r="B4" s="17" t="s">
        <v>94</v>
      </c>
      <c r="C4" s="17" t="s">
        <v>95</v>
      </c>
      <c r="D4" s="17" t="s">
        <v>96</v>
      </c>
      <c r="E4" s="17" t="s">
        <v>97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9">
        <v>1</v>
      </c>
      <c r="B5" s="15" t="s">
        <v>153</v>
      </c>
      <c r="C5" s="18">
        <v>45170</v>
      </c>
      <c r="D5" s="19" t="s">
        <v>154</v>
      </c>
      <c r="E5" s="15" t="s">
        <v>156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19">
        <v>2</v>
      </c>
      <c r="B6" s="15" t="s">
        <v>153</v>
      </c>
      <c r="C6" s="18">
        <v>45194</v>
      </c>
      <c r="D6" s="19">
        <v>2676</v>
      </c>
      <c r="E6" s="15" t="s">
        <v>157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5">
      <c r="A7" s="19">
        <v>3</v>
      </c>
      <c r="B7" s="15" t="s">
        <v>153</v>
      </c>
      <c r="C7" s="18">
        <v>45190</v>
      </c>
      <c r="D7" s="19" t="s">
        <v>155</v>
      </c>
      <c r="E7" s="15" t="s">
        <v>158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x14ac:dyDescent="0.25">
      <c r="A8" s="41"/>
      <c r="B8" s="16"/>
      <c r="C8" s="16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x14ac:dyDescent="0.25">
      <c r="A9" s="41"/>
      <c r="B9" s="16"/>
      <c r="C9" s="16"/>
      <c r="D9" s="16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41"/>
      <c r="B10" s="16"/>
      <c r="C10" s="16"/>
      <c r="D10" s="16"/>
      <c r="E10" s="1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</row>
    <row r="89" spans="1:17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</sheetData>
  <mergeCells count="2">
    <mergeCell ref="A1:E1"/>
    <mergeCell ref="D3:E3"/>
  </mergeCells>
  <pageMargins left="0.7" right="0.2" top="0.8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tusuv</vt:lpstr>
      <vt:lpstr>5 saya</vt:lpstr>
      <vt:lpstr>tsalingaas busad</vt:lpstr>
      <vt:lpstr>oron toonii medee</vt:lpstr>
      <vt:lpstr>шийдвэр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2023-10-04T07:09:58Z</cp:lastPrinted>
  <dcterms:created xsi:type="dcterms:W3CDTF">2017-11-02T07:57:48Z</dcterms:created>
  <dcterms:modified xsi:type="dcterms:W3CDTF">2023-11-03T08:28:52Z</dcterms:modified>
</cp:coreProperties>
</file>