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2 on\medee\"/>
    </mc:Choice>
  </mc:AlternateContent>
  <xr:revisionPtr revIDLastSave="0" documentId="13_ncr:1_{5184204E-7BBB-4986-BD1E-E42EC3D1D7E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6" l="1"/>
  <c r="C11" i="6"/>
  <c r="C10" i="6"/>
  <c r="C9" i="6"/>
  <c r="C8" i="6"/>
  <c r="C7" i="6" s="1"/>
  <c r="D8" i="2"/>
  <c r="C20" i="1"/>
  <c r="H21" i="4"/>
  <c r="I21" i="4"/>
  <c r="J21" i="4"/>
  <c r="K21" i="4"/>
  <c r="F20" i="6"/>
  <c r="F19" i="6"/>
  <c r="F18" i="6"/>
  <c r="F17" i="6"/>
  <c r="F16" i="6"/>
  <c r="F15" i="6"/>
  <c r="F14" i="6"/>
  <c r="F13" i="6"/>
  <c r="F12" i="6"/>
  <c r="F11" i="6"/>
  <c r="F10" i="6"/>
  <c r="F9" i="6" s="1"/>
  <c r="F8" i="6" s="1"/>
  <c r="F7" i="6" s="1"/>
  <c r="C8" i="1"/>
  <c r="D28" i="1" l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6" i="4"/>
  <c r="F22" i="6" l="1"/>
  <c r="F21" i="6"/>
  <c r="F28" i="1" l="1"/>
  <c r="C9" i="1"/>
  <c r="C7" i="1"/>
  <c r="C6" i="1" s="1"/>
  <c r="C5" i="1" s="1"/>
  <c r="C28" i="1" s="1"/>
  <c r="F20" i="1" l="1"/>
  <c r="F21" i="1"/>
  <c r="F22" i="1"/>
  <c r="F23" i="1"/>
  <c r="F24" i="1"/>
  <c r="F25" i="1"/>
  <c r="F26" i="1"/>
  <c r="F8" i="1" l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G21" i="4" l="1"/>
  <c r="F21" i="4" l="1"/>
  <c r="E21" i="4"/>
  <c r="D21" i="4"/>
</calcChain>
</file>

<file path=xl/sharedStrings.xml><?xml version="1.0" encoding="utf-8"?>
<sst xmlns="http://schemas.openxmlformats.org/spreadsheetml/2006/main" count="202" uniqueCount="165">
  <si>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</si>
  <si>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</si>
  <si>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</si>
  <si>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</si>
  <si>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</si>
  <si>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</si>
  <si>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</si>
  <si>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</si>
  <si>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</si>
  <si>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</si>
  <si>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</si>
  <si>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</si>
  <si>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</si>
  <si>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</si>
  <si>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</si>
  <si>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</si>
  <si>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</si>
  <si>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</si>
  <si>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</si>
  <si>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</si>
  <si>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</si>
  <si>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</si>
  <si>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</si>
  <si>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</si>
  <si>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</si>
  <si>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</si>
  <si>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</si>
  <si>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</si>
  <si>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</si>
  <si>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</si>
  <si>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СБД, Ерөнхий сайд амарын гудамж</t>
  </si>
  <si>
    <t>Сувагчлалын түрээс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</si>
  <si>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</si>
  <si>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</si>
  <si>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</si>
  <si>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</si>
  <si>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</si>
  <si>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</si>
  <si>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</si>
  <si>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</si>
  <si>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</si>
  <si>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</si>
  <si>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</si>
  <si>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</si>
  <si>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</si>
  <si>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</si>
  <si>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</si>
  <si>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</si>
  <si>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</si>
  <si>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</si>
  <si>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</si>
  <si>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</si>
  <si>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</si>
  <si>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</si>
  <si>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</si>
  <si>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</si>
  <si>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</si>
  <si>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</si>
  <si>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</si>
  <si>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</si>
  <si>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</si>
  <si>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</si>
  <si>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</si>
  <si>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</si>
  <si>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</si>
  <si>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</si>
  <si>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</si>
  <si>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</si>
  <si>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</si>
  <si>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</si>
  <si>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</si>
  <si>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</si>
  <si>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</si>
  <si>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</si>
  <si>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</si>
  <si>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</si>
  <si>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</si>
  <si>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</si>
  <si>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</si>
  <si>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</si>
  <si>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</si>
  <si>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</si>
  <si>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</si>
  <si>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</si>
  <si>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</si>
  <si>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</si>
  <si>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</si>
  <si>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</si>
  <si>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</si>
  <si>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</si>
  <si>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</si>
  <si>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</si>
  <si>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</si>
  <si>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</si>
  <si>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</si>
  <si>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</si>
  <si>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</si>
  <si>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</si>
  <si>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</si>
  <si>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</si>
  <si>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</si>
  <si>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</si>
  <si>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</si>
  <si>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</si>
  <si>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</si>
  <si>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</si>
  <si>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</si>
  <si>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</si>
  <si>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</si>
  <si>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</si>
  <si>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</si>
  <si>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</si>
  <si>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</si>
  <si>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</si>
  <si>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</si>
  <si>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</si>
  <si>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</si>
  <si>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</si>
  <si>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</si>
  <si>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</si>
  <si>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</si>
  <si>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</si>
  <si>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</si>
  <si>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</si>
  <si>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</si>
  <si>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</si>
  <si>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</si>
  <si>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Мөнгөн хөрөнгийн эхний үлдэгдэл</t>
  </si>
  <si>
    <t>Ээлжийн алба хаагчдын нормын хоол</t>
  </si>
  <si>
    <t>МХС ТӨК</t>
  </si>
  <si>
    <t>Сод монгол ХХК</t>
  </si>
  <si>
    <t>ГАРГАСАН:АХЛАХ НЯГТЛАН БОДОГЧ,ЦАГДААГИЙН АХМАД                                     Э.ЧУЛУУНЦЭЦЭГ</t>
  </si>
  <si>
    <t>Төгс дардас ХХК, Гранд тотал ХХК-иас шууд худалдан авалт хийж байна.</t>
  </si>
  <si>
    <t xml:space="preserve">Саммит компьютерс, Топика ХХК </t>
  </si>
  <si>
    <t>Дд</t>
  </si>
  <si>
    <t>Ай ти зоне ХХК, Бодь ХХК</t>
  </si>
  <si>
    <t>Шунхлай ХХК,</t>
  </si>
  <si>
    <t>Шунхлай ХХК, Сод монгол ХХК, Магнай трейд ХХК, Петровис ХХК</t>
  </si>
  <si>
    <t>Дүрэмт хувцасны үнэ</t>
  </si>
  <si>
    <t>ОБЕГ</t>
  </si>
  <si>
    <t>БГ дүүрэг</t>
  </si>
  <si>
    <t>Аз бат ХХК</t>
  </si>
  <si>
    <t>Үнийн санал өндөр байсан.</t>
  </si>
  <si>
    <t>Шуурхай дуудлагын танхимын дрожны засвар</t>
  </si>
  <si>
    <t>Мөнх бат оршихуй ХХК</t>
  </si>
  <si>
    <t>Хаан банк</t>
  </si>
  <si>
    <t>Нормын хоол</t>
  </si>
  <si>
    <t>БГД, 3-р хороо,дунд гол гудамж, Уран ган худалдааны төв, А/41 тоот</t>
  </si>
  <si>
    <t>Тоног төхөөрөмжийн үнэ /Нээлттэй тендер шалгаруулалтаар/</t>
  </si>
  <si>
    <t>Топика ХХК</t>
  </si>
  <si>
    <t>Саммит компьютерс ХХК</t>
  </si>
  <si>
    <t>СБД, Жамъян гүний гудамж, ICC tower8 18 давхарт</t>
  </si>
  <si>
    <t>ЧД, 1 дүгээр хороо, 3А оффис</t>
  </si>
  <si>
    <t xml:space="preserve">                                                           2022 ОНЫ 07 ДУГААР САР</t>
  </si>
  <si>
    <t>2022 ОНЫ 07 ДУГААР САР</t>
  </si>
  <si>
    <t>2022 оны 08 дугаар сард зарцуулна.</t>
  </si>
  <si>
    <t>Д.Пэрлийдоржийн 36 сарын тэтгэмж</t>
  </si>
  <si>
    <t>Т.Бат-Идэрийн 18 сарын тэтгэмж</t>
  </si>
  <si>
    <t>Д.Пэрлийдорж</t>
  </si>
  <si>
    <t>Т.Бат-Идэр</t>
  </si>
  <si>
    <t>СХД</t>
  </si>
  <si>
    <t>36 сарын тэтгэмж</t>
  </si>
  <si>
    <t>18 сарын тэтгэмж</t>
  </si>
  <si>
    <t>Санхүүжилтийн эрх нээгдээгүй.</t>
  </si>
  <si>
    <t>Батлагдсан орон тооноос 10 орон тоо дутуу ажилласан.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</si>
</sst>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 Mon"/>
      <family val="2"/>
    </font>
    <font>
      <sz val="11"/>
      <name val="Arial Mo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166" fontId="5" fillId="5" borderId="1" xfId="0" applyNumberFormat="1" applyFont="1" applyFill="1" applyBorder="1" applyAlignment="1">
      <alignment horizontal="right" vertical="center"/>
    </xf>
    <xf numFmtId="43" fontId="5" fillId="5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5" fontId="4" fillId="0" borderId="1" xfId="1" applyNumberFormat="1" applyFont="1" applyBorder="1"/>
    <xf numFmtId="0" fontId="7" fillId="5" borderId="8" xfId="2" applyFont="1" applyFill="1" applyBorder="1" applyAlignment="1">
      <alignment horizontal="right" vertical="center"/>
    </xf>
    <xf numFmtId="43" fontId="8" fillId="5" borderId="8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CA08C111-0E3F-430A-B09F-9589269A40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zoomScale="85" zoomScaleNormal="85" workbookViewId="0">
      <selection activeCell="J18" sqref="J18"/>
    </sheetView>
  </sheetViews>
  <sheetFormatPr defaultRowHeight="14.25" x14ac:dyDescent="0.25"/>
  <cols>
    <col min="1" max="1" width="5.85546875" style="51" customWidth="1"/>
    <col min="2" max="2" width="35.7109375" style="50" customWidth="1"/>
    <col min="3" max="3" width="20" style="50" customWidth="1"/>
    <col min="4" max="4" width="18.42578125" style="50" customWidth="1"/>
    <col min="5" max="5" width="18.7109375" style="50" customWidth="1"/>
    <col min="6" max="6" width="17.7109375" style="50" customWidth="1"/>
    <col min="7" max="7" width="34.42578125" style="50" customWidth="1"/>
    <col min="8" max="8" width="16.85546875" style="50" bestFit="1" customWidth="1"/>
    <col min="9" max="16384" width="9.140625" style="50"/>
  </cols>
  <sheetData>
    <row r="2" spans="1:8" ht="15" customHeight="1" x14ac:dyDescent="0.25">
      <c r="A2" s="68" t="s">
        <v>73</v>
      </c>
      <c r="B2" s="68"/>
      <c r="C2" s="68"/>
      <c r="D2" s="68"/>
      <c r="E2" s="68"/>
      <c r="F2" s="68"/>
      <c r="G2" s="68"/>
    </row>
    <row r="3" spans="1:8" ht="17.25" customHeight="1" x14ac:dyDescent="0.25">
      <c r="E3" s="50" t="s">
        <v>153</v>
      </c>
    </row>
    <row r="4" spans="1:8" ht="29.25" customHeight="1" x14ac:dyDescent="0.25">
      <c r="A4" s="52" t="s">
        <v>0</v>
      </c>
      <c r="B4" s="53" t="s">
        <v>1</v>
      </c>
      <c r="C4" s="53" t="s">
        <v>2</v>
      </c>
      <c r="D4" s="53" t="s">
        <v>3</v>
      </c>
      <c r="E4" s="53" t="s">
        <v>4</v>
      </c>
      <c r="F4" s="53" t="s">
        <v>71</v>
      </c>
      <c r="G4" s="54" t="s">
        <v>96</v>
      </c>
    </row>
    <row r="5" spans="1:8" ht="18" customHeight="1" x14ac:dyDescent="0.25">
      <c r="A5" s="55">
        <v>42</v>
      </c>
      <c r="B5" s="56" t="s">
        <v>5</v>
      </c>
      <c r="C5" s="40">
        <f>+C6</f>
        <v>3608764500</v>
      </c>
      <c r="D5" s="67">
        <v>2307189500</v>
      </c>
      <c r="E5" s="67">
        <v>2041715318.8399999</v>
      </c>
      <c r="F5" s="25">
        <f t="shared" ref="F5" si="0">+F6</f>
        <v>265474181.16000003</v>
      </c>
      <c r="G5" s="57"/>
      <c r="H5" s="58"/>
    </row>
    <row r="6" spans="1:8" ht="16.5" x14ac:dyDescent="0.25">
      <c r="A6" s="55">
        <v>43</v>
      </c>
      <c r="B6" s="56" t="s">
        <v>6</v>
      </c>
      <c r="C6" s="40">
        <f>+C7+C18</f>
        <v>3608764500</v>
      </c>
      <c r="D6" s="67">
        <v>2307189500</v>
      </c>
      <c r="E6" s="67">
        <v>2041715318.8399999</v>
      </c>
      <c r="F6" s="25">
        <f t="shared" ref="F6" si="1">+F7+F18</f>
        <v>265474181.16000003</v>
      </c>
      <c r="G6" s="59"/>
      <c r="H6" s="58"/>
    </row>
    <row r="7" spans="1:8" ht="16.5" x14ac:dyDescent="0.25">
      <c r="A7" s="55">
        <v>44</v>
      </c>
      <c r="B7" s="56" t="s">
        <v>7</v>
      </c>
      <c r="C7" s="40">
        <f>+C8+C9+C10+C11+C12+C13+C14+C15+C16</f>
        <v>3280130900</v>
      </c>
      <c r="D7" s="67">
        <v>2096181900</v>
      </c>
      <c r="E7" s="67">
        <v>1896180107.8399999</v>
      </c>
      <c r="F7" s="25">
        <f t="shared" ref="F7" si="2">+F8+F9+F10+F11+F12+F13+F14+F15+F16</f>
        <v>200001792.16000003</v>
      </c>
      <c r="G7" s="60"/>
      <c r="H7" s="58"/>
    </row>
    <row r="8" spans="1:8" ht="29.25" customHeight="1" x14ac:dyDescent="0.25">
      <c r="A8" s="55">
        <v>45</v>
      </c>
      <c r="B8" s="61" t="s">
        <v>8</v>
      </c>
      <c r="C8" s="40">
        <f>2691213.2*1000+9850000</f>
        <v>2701063200</v>
      </c>
      <c r="D8" s="67">
        <v>1677875600</v>
      </c>
      <c r="E8" s="67">
        <v>1576703291</v>
      </c>
      <c r="F8" s="62">
        <f t="shared" ref="F8:F26" si="3">+D8-E8</f>
        <v>101172309</v>
      </c>
      <c r="G8" s="69" t="s">
        <v>164</v>
      </c>
    </row>
    <row r="9" spans="1:8" ht="30.75" customHeight="1" x14ac:dyDescent="0.25">
      <c r="A9" s="55">
        <v>51</v>
      </c>
      <c r="B9" s="61" t="s">
        <v>9</v>
      </c>
      <c r="C9" s="40">
        <f>69173.3*1000</f>
        <v>69173300</v>
      </c>
      <c r="D9" s="67">
        <v>41562800</v>
      </c>
      <c r="E9" s="67">
        <v>35712542</v>
      </c>
      <c r="F9" s="62">
        <f t="shared" si="3"/>
        <v>5850258</v>
      </c>
      <c r="G9" s="70"/>
    </row>
    <row r="10" spans="1:8" ht="28.5" x14ac:dyDescent="0.25">
      <c r="A10" s="55">
        <v>57</v>
      </c>
      <c r="B10" s="61" t="s">
        <v>10</v>
      </c>
      <c r="C10" s="40">
        <v>98230000</v>
      </c>
      <c r="D10" s="67">
        <v>58896000</v>
      </c>
      <c r="E10" s="67">
        <v>55003946.739999995</v>
      </c>
      <c r="F10" s="62">
        <f t="shared" si="3"/>
        <v>3892053.2600000054</v>
      </c>
      <c r="G10" s="57" t="s">
        <v>155</v>
      </c>
    </row>
    <row r="11" spans="1:8" ht="28.5" customHeight="1" x14ac:dyDescent="0.25">
      <c r="A11" s="55">
        <v>62</v>
      </c>
      <c r="B11" s="56" t="s">
        <v>11</v>
      </c>
      <c r="C11" s="40">
        <v>172763600</v>
      </c>
      <c r="D11" s="67">
        <v>110816100</v>
      </c>
      <c r="E11" s="67">
        <v>73160468.099999994</v>
      </c>
      <c r="F11" s="62">
        <f t="shared" si="3"/>
        <v>37655631.900000006</v>
      </c>
      <c r="G11" s="57" t="s">
        <v>155</v>
      </c>
    </row>
    <row r="12" spans="1:8" ht="30.75" customHeight="1" x14ac:dyDescent="0.25">
      <c r="A12" s="55">
        <v>69</v>
      </c>
      <c r="B12" s="56" t="s">
        <v>72</v>
      </c>
      <c r="C12" s="40">
        <v>88311000</v>
      </c>
      <c r="D12" s="67">
        <v>57372900</v>
      </c>
      <c r="E12" s="67">
        <v>43798700</v>
      </c>
      <c r="F12" s="62">
        <f t="shared" si="3"/>
        <v>13574200</v>
      </c>
      <c r="G12" s="57" t="s">
        <v>155</v>
      </c>
    </row>
    <row r="13" spans="1:8" ht="36" customHeight="1" x14ac:dyDescent="0.25">
      <c r="A13" s="55">
        <v>73</v>
      </c>
      <c r="B13" s="56" t="s">
        <v>13</v>
      </c>
      <c r="C13" s="40">
        <v>117563600</v>
      </c>
      <c r="D13" s="67">
        <v>117563600</v>
      </c>
      <c r="E13" s="67">
        <v>98590797</v>
      </c>
      <c r="F13" s="62">
        <f t="shared" si="3"/>
        <v>18972803</v>
      </c>
      <c r="G13" s="57" t="s">
        <v>155</v>
      </c>
    </row>
    <row r="14" spans="1:8" ht="28.5" x14ac:dyDescent="0.25">
      <c r="A14" s="55">
        <v>78</v>
      </c>
      <c r="B14" s="56" t="s">
        <v>14</v>
      </c>
      <c r="C14" s="40">
        <v>2125900</v>
      </c>
      <c r="D14" s="67">
        <v>2125900</v>
      </c>
      <c r="E14" s="67">
        <v>1658400</v>
      </c>
      <c r="F14" s="62">
        <f t="shared" si="3"/>
        <v>467500</v>
      </c>
      <c r="G14" s="57" t="s">
        <v>155</v>
      </c>
    </row>
    <row r="15" spans="1:8" ht="29.25" customHeight="1" x14ac:dyDescent="0.25">
      <c r="A15" s="55">
        <v>82</v>
      </c>
      <c r="B15" s="61" t="s">
        <v>15</v>
      </c>
      <c r="C15" s="40">
        <v>20711400</v>
      </c>
      <c r="D15" s="67">
        <v>19780100</v>
      </c>
      <c r="E15" s="67">
        <v>10862963</v>
      </c>
      <c r="F15" s="62">
        <f t="shared" si="3"/>
        <v>8917137</v>
      </c>
      <c r="G15" s="57" t="s">
        <v>155</v>
      </c>
    </row>
    <row r="16" spans="1:8" ht="31.5" customHeight="1" x14ac:dyDescent="0.25">
      <c r="A16" s="55">
        <v>92</v>
      </c>
      <c r="B16" s="56" t="s">
        <v>16</v>
      </c>
      <c r="C16" s="40">
        <v>10188900</v>
      </c>
      <c r="D16" s="67">
        <v>10188900</v>
      </c>
      <c r="E16" s="67">
        <v>689000</v>
      </c>
      <c r="F16" s="62">
        <f t="shared" si="3"/>
        <v>9499900</v>
      </c>
      <c r="G16" s="57" t="s">
        <v>155</v>
      </c>
    </row>
    <row r="17" spans="1:7" ht="16.5" x14ac:dyDescent="0.25">
      <c r="A17" s="55"/>
      <c r="B17" s="56"/>
      <c r="C17" s="39"/>
      <c r="D17" s="67"/>
      <c r="E17" s="67"/>
      <c r="F17" s="62">
        <f t="shared" si="3"/>
        <v>0</v>
      </c>
      <c r="G17" s="57"/>
    </row>
    <row r="18" spans="1:7" ht="30.75" customHeight="1" x14ac:dyDescent="0.25">
      <c r="A18" s="55">
        <v>101</v>
      </c>
      <c r="B18" s="56" t="s">
        <v>17</v>
      </c>
      <c r="C18" s="40">
        <v>328633600</v>
      </c>
      <c r="D18" s="67">
        <v>211007600</v>
      </c>
      <c r="E18" s="67">
        <v>145535211</v>
      </c>
      <c r="F18" s="62">
        <f t="shared" si="3"/>
        <v>65472389</v>
      </c>
      <c r="G18" s="57" t="s">
        <v>155</v>
      </c>
    </row>
    <row r="19" spans="1:7" ht="16.5" x14ac:dyDescent="0.25">
      <c r="A19" s="55"/>
      <c r="B19" s="56"/>
      <c r="C19" s="39"/>
      <c r="D19" s="67"/>
      <c r="E19" s="67"/>
      <c r="F19" s="62">
        <f t="shared" si="3"/>
        <v>0</v>
      </c>
      <c r="G19" s="60"/>
    </row>
    <row r="20" spans="1:7" ht="29.25" customHeight="1" x14ac:dyDescent="0.25">
      <c r="A20" s="55">
        <v>106</v>
      </c>
      <c r="B20" s="61" t="s">
        <v>102</v>
      </c>
      <c r="C20" s="40">
        <f>+C18</f>
        <v>328633600</v>
      </c>
      <c r="D20" s="67">
        <v>211007600</v>
      </c>
      <c r="E20" s="67">
        <v>145535211</v>
      </c>
      <c r="F20" s="62">
        <f t="shared" si="3"/>
        <v>65472389</v>
      </c>
      <c r="G20" s="60"/>
    </row>
    <row r="21" spans="1:7" ht="17.25" x14ac:dyDescent="0.25">
      <c r="A21" s="63"/>
      <c r="B21" s="60"/>
      <c r="C21" s="27"/>
      <c r="D21" s="66"/>
      <c r="E21" s="66"/>
      <c r="F21" s="62">
        <f t="shared" si="3"/>
        <v>0</v>
      </c>
      <c r="G21" s="60"/>
    </row>
    <row r="22" spans="1:7" x14ac:dyDescent="0.25">
      <c r="A22" s="63"/>
      <c r="B22" s="60" t="s">
        <v>104</v>
      </c>
      <c r="C22" s="41"/>
      <c r="D22" s="41"/>
      <c r="E22" s="41"/>
      <c r="F22" s="62">
        <f t="shared" si="3"/>
        <v>0</v>
      </c>
      <c r="G22" s="59"/>
    </row>
    <row r="23" spans="1:7" x14ac:dyDescent="0.25">
      <c r="A23" s="63"/>
      <c r="B23" s="60" t="s">
        <v>105</v>
      </c>
      <c r="C23" s="41"/>
      <c r="D23" s="41"/>
      <c r="E23" s="41"/>
      <c r="F23" s="62">
        <f t="shared" si="3"/>
        <v>0</v>
      </c>
      <c r="G23" s="60"/>
    </row>
    <row r="24" spans="1:7" x14ac:dyDescent="0.25">
      <c r="A24" s="63"/>
      <c r="B24" s="60"/>
      <c r="C24" s="60"/>
      <c r="D24" s="60"/>
      <c r="E24" s="60"/>
      <c r="F24" s="62">
        <f t="shared" si="3"/>
        <v>0</v>
      </c>
      <c r="G24" s="60"/>
    </row>
    <row r="25" spans="1:7" x14ac:dyDescent="0.25">
      <c r="A25" s="63"/>
      <c r="B25" s="60" t="s">
        <v>106</v>
      </c>
      <c r="C25" s="41"/>
      <c r="D25" s="41"/>
      <c r="E25" s="41"/>
      <c r="F25" s="62">
        <f t="shared" si="3"/>
        <v>0</v>
      </c>
      <c r="G25" s="60"/>
    </row>
    <row r="26" spans="1:7" x14ac:dyDescent="0.25">
      <c r="A26" s="63"/>
      <c r="B26" s="60"/>
      <c r="C26" s="60"/>
      <c r="D26" s="60"/>
      <c r="E26" s="60"/>
      <c r="F26" s="62">
        <f t="shared" si="3"/>
        <v>0</v>
      </c>
      <c r="G26" s="60"/>
    </row>
    <row r="27" spans="1:7" x14ac:dyDescent="0.25">
      <c r="A27" s="63"/>
      <c r="B27" s="60" t="s">
        <v>127</v>
      </c>
      <c r="C27" s="60"/>
      <c r="D27" s="60"/>
      <c r="E27" s="60"/>
      <c r="F27" s="62"/>
      <c r="G27" s="60"/>
    </row>
    <row r="28" spans="1:7" x14ac:dyDescent="0.25">
      <c r="A28" s="63"/>
      <c r="B28" s="60" t="s">
        <v>103</v>
      </c>
      <c r="C28" s="41">
        <f>+C5</f>
        <v>3608764500</v>
      </c>
      <c r="D28" s="41">
        <f>+D5</f>
        <v>2307189500</v>
      </c>
      <c r="E28" s="41">
        <v>2295186809</v>
      </c>
      <c r="F28" s="41">
        <f>+D28-E28</f>
        <v>12002691</v>
      </c>
      <c r="G28" s="57" t="s">
        <v>163</v>
      </c>
    </row>
    <row r="30" spans="1:7" x14ac:dyDescent="0.25">
      <c r="E30" s="64"/>
      <c r="F30" s="58"/>
    </row>
    <row r="32" spans="1:7" x14ac:dyDescent="0.25">
      <c r="A32" s="68" t="s">
        <v>131</v>
      </c>
      <c r="B32" s="68"/>
      <c r="C32" s="68"/>
      <c r="D32" s="68"/>
      <c r="E32" s="68"/>
      <c r="F32" s="68"/>
      <c r="G32" s="68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I15" sqref="I15"/>
    </sheetView>
  </sheetViews>
  <sheetFormatPr defaultRowHeight="14.25" x14ac:dyDescent="0.25"/>
  <cols>
    <col min="1" max="1" width="4.5703125" style="16" customWidth="1"/>
    <col min="2" max="2" width="38.28515625" style="16" customWidth="1"/>
    <col min="3" max="3" width="15.42578125" style="16" customWidth="1"/>
    <col min="4" max="4" width="17.140625" style="16" customWidth="1"/>
    <col min="5" max="5" width="21.140625" style="16" customWidth="1"/>
    <col min="6" max="6" width="36.42578125" style="16" customWidth="1"/>
    <col min="7" max="16384" width="9.140625" style="16"/>
  </cols>
  <sheetData>
    <row r="1" spans="1:6" x14ac:dyDescent="0.25">
      <c r="A1" s="71" t="s">
        <v>76</v>
      </c>
      <c r="B1" s="71"/>
      <c r="C1" s="71"/>
      <c r="D1" s="71"/>
      <c r="E1" s="71"/>
      <c r="F1" s="71"/>
    </row>
    <row r="2" spans="1:6" x14ac:dyDescent="0.25">
      <c r="F2" s="16" t="s">
        <v>154</v>
      </c>
    </row>
    <row r="3" spans="1:6" x14ac:dyDescent="0.25">
      <c r="A3" s="72" t="s">
        <v>18</v>
      </c>
      <c r="B3" s="73" t="s">
        <v>19</v>
      </c>
      <c r="C3" s="72" t="s">
        <v>20</v>
      </c>
      <c r="D3" s="73" t="s">
        <v>21</v>
      </c>
      <c r="E3" s="72" t="s">
        <v>22</v>
      </c>
      <c r="F3" s="72"/>
    </row>
    <row r="4" spans="1:6" x14ac:dyDescent="0.25">
      <c r="A4" s="72"/>
      <c r="B4" s="73"/>
      <c r="C4" s="72"/>
      <c r="D4" s="73"/>
      <c r="E4" s="49" t="s">
        <v>23</v>
      </c>
      <c r="F4" s="49" t="s">
        <v>24</v>
      </c>
    </row>
    <row r="5" spans="1:6" ht="20.25" customHeight="1" x14ac:dyDescent="0.25">
      <c r="A5" s="17">
        <v>1</v>
      </c>
      <c r="B5" s="18" t="s">
        <v>25</v>
      </c>
      <c r="C5" s="27">
        <v>69724.800000000003</v>
      </c>
      <c r="D5" s="20">
        <v>46081.1</v>
      </c>
      <c r="E5" s="18" t="s">
        <v>26</v>
      </c>
      <c r="F5" s="18" t="s">
        <v>27</v>
      </c>
    </row>
    <row r="6" spans="1:6" ht="20.25" customHeight="1" x14ac:dyDescent="0.25">
      <c r="A6" s="17">
        <v>2</v>
      </c>
      <c r="B6" s="18" t="s">
        <v>28</v>
      </c>
      <c r="C6" s="41">
        <v>7580.7</v>
      </c>
      <c r="D6" s="20">
        <v>4755.2</v>
      </c>
      <c r="E6" s="18" t="s">
        <v>29</v>
      </c>
      <c r="F6" s="18" t="s">
        <v>27</v>
      </c>
    </row>
    <row r="7" spans="1:6" ht="20.25" customHeight="1" x14ac:dyDescent="0.25">
      <c r="A7" s="17">
        <v>3</v>
      </c>
      <c r="B7" s="18" t="s">
        <v>12</v>
      </c>
      <c r="C7" s="27">
        <v>18486</v>
      </c>
      <c r="D7" s="20">
        <v>17868.900000000001</v>
      </c>
      <c r="E7" s="18" t="s">
        <v>130</v>
      </c>
      <c r="F7" s="18" t="s">
        <v>30</v>
      </c>
    </row>
    <row r="8" spans="1:6" ht="20.25" customHeight="1" x14ac:dyDescent="0.25">
      <c r="A8" s="17">
        <v>4</v>
      </c>
      <c r="B8" s="18" t="s">
        <v>31</v>
      </c>
      <c r="C8" s="41">
        <v>79386.600000000006</v>
      </c>
      <c r="D8" s="20">
        <f>5999.9+5999.9+5999.9+5999.9+5999.9+5999.9+5999.6</f>
        <v>41999</v>
      </c>
      <c r="E8" s="18" t="s">
        <v>129</v>
      </c>
      <c r="F8" s="18" t="s">
        <v>30</v>
      </c>
    </row>
    <row r="9" spans="1:6" ht="27" customHeight="1" x14ac:dyDescent="0.25">
      <c r="A9" s="17">
        <v>5</v>
      </c>
      <c r="B9" s="18" t="s">
        <v>128</v>
      </c>
      <c r="C9" s="20">
        <v>79800</v>
      </c>
      <c r="D9" s="20">
        <v>33530.1</v>
      </c>
      <c r="E9" s="18" t="s">
        <v>141</v>
      </c>
      <c r="F9" s="21"/>
    </row>
    <row r="10" spans="1:6" ht="20.25" customHeight="1" x14ac:dyDescent="0.25">
      <c r="A10" s="17">
        <v>6</v>
      </c>
      <c r="B10" s="18" t="s">
        <v>138</v>
      </c>
      <c r="C10" s="20">
        <v>9951.2000000000007</v>
      </c>
      <c r="D10" s="20">
        <v>9951.2000000000007</v>
      </c>
      <c r="E10" s="21" t="s">
        <v>139</v>
      </c>
      <c r="F10" s="18" t="s">
        <v>140</v>
      </c>
    </row>
    <row r="11" spans="1:6" ht="29.25" customHeight="1" x14ac:dyDescent="0.25">
      <c r="A11" s="17">
        <v>7</v>
      </c>
      <c r="B11" s="21" t="s">
        <v>143</v>
      </c>
      <c r="C11" s="20">
        <v>9524.5</v>
      </c>
      <c r="D11" s="20">
        <v>9524.5</v>
      </c>
      <c r="E11" s="18" t="s">
        <v>144</v>
      </c>
      <c r="F11" s="21" t="s">
        <v>147</v>
      </c>
    </row>
    <row r="12" spans="1:6" ht="30" customHeight="1" x14ac:dyDescent="0.25">
      <c r="A12" s="17">
        <v>8</v>
      </c>
      <c r="B12" s="21" t="s">
        <v>148</v>
      </c>
      <c r="C12" s="20">
        <v>27622.7</v>
      </c>
      <c r="D12" s="20">
        <v>27622.7</v>
      </c>
      <c r="E12" s="18" t="s">
        <v>149</v>
      </c>
      <c r="F12" s="21" t="s">
        <v>151</v>
      </c>
    </row>
    <row r="13" spans="1:6" ht="30" customHeight="1" x14ac:dyDescent="0.25">
      <c r="A13" s="17">
        <v>9</v>
      </c>
      <c r="B13" s="21" t="s">
        <v>148</v>
      </c>
      <c r="C13" s="20">
        <v>43737.87</v>
      </c>
      <c r="D13" s="20">
        <v>41550.976999999999</v>
      </c>
      <c r="E13" s="21" t="s">
        <v>150</v>
      </c>
      <c r="F13" s="21" t="s">
        <v>152</v>
      </c>
    </row>
    <row r="14" spans="1:6" ht="20.25" customHeight="1" x14ac:dyDescent="0.25">
      <c r="A14" s="17">
        <v>10</v>
      </c>
      <c r="B14" s="18" t="s">
        <v>156</v>
      </c>
      <c r="C14" s="20">
        <v>60775.6</v>
      </c>
      <c r="D14" s="20">
        <v>60775.6</v>
      </c>
      <c r="E14" s="18" t="s">
        <v>158</v>
      </c>
      <c r="F14" s="18" t="s">
        <v>160</v>
      </c>
    </row>
    <row r="15" spans="1:6" ht="20.25" customHeight="1" x14ac:dyDescent="0.25">
      <c r="A15" s="17">
        <v>11</v>
      </c>
      <c r="B15" s="18" t="s">
        <v>157</v>
      </c>
      <c r="C15" s="20">
        <v>30617.8</v>
      </c>
      <c r="D15" s="20">
        <v>30617.8</v>
      </c>
      <c r="E15" s="21" t="s">
        <v>159</v>
      </c>
      <c r="F15" s="18" t="s">
        <v>27</v>
      </c>
    </row>
    <row r="16" spans="1:6" ht="20.25" customHeight="1" x14ac:dyDescent="0.25">
      <c r="A16" s="17">
        <v>12</v>
      </c>
      <c r="B16" s="18"/>
      <c r="C16" s="20"/>
      <c r="D16" s="20"/>
      <c r="E16" s="21"/>
      <c r="F16" s="21"/>
    </row>
    <row r="17" spans="1:7" ht="20.25" customHeight="1" x14ac:dyDescent="0.25">
      <c r="A17" s="17">
        <v>13</v>
      </c>
      <c r="B17" s="18"/>
      <c r="C17" s="20"/>
      <c r="D17" s="20"/>
      <c r="E17" s="21"/>
      <c r="F17" s="21"/>
    </row>
    <row r="18" spans="1:7" ht="20.25" customHeight="1" x14ac:dyDescent="0.25">
      <c r="A18" s="17">
        <v>14</v>
      </c>
      <c r="B18" s="18"/>
      <c r="C18" s="20"/>
      <c r="D18" s="20"/>
      <c r="E18" s="18"/>
      <c r="F18" s="21"/>
    </row>
    <row r="19" spans="1:7" ht="20.25" customHeight="1" x14ac:dyDescent="0.25">
      <c r="A19" s="17">
        <v>15</v>
      </c>
      <c r="B19" s="18"/>
      <c r="C19" s="20"/>
      <c r="D19" s="20"/>
      <c r="E19" s="18"/>
      <c r="F19" s="21"/>
    </row>
    <row r="20" spans="1:7" ht="20.25" customHeight="1" x14ac:dyDescent="0.25">
      <c r="A20" s="17">
        <v>16</v>
      </c>
      <c r="B20" s="18"/>
      <c r="C20" s="20"/>
      <c r="D20" s="20"/>
      <c r="E20" s="18"/>
      <c r="F20" s="21"/>
    </row>
    <row r="21" spans="1:7" ht="20.25" customHeight="1" x14ac:dyDescent="0.25">
      <c r="A21" s="17">
        <v>17</v>
      </c>
      <c r="B21" s="18"/>
      <c r="C21" s="23"/>
      <c r="D21" s="23"/>
      <c r="E21" s="21"/>
      <c r="F21" s="21"/>
    </row>
    <row r="22" spans="1:7" ht="20.25" customHeight="1" x14ac:dyDescent="0.25">
      <c r="A22" s="17">
        <v>18</v>
      </c>
      <c r="B22" s="21"/>
      <c r="C22" s="23"/>
      <c r="D22" s="20"/>
      <c r="E22" s="21"/>
      <c r="F22" s="21"/>
    </row>
    <row r="24" spans="1:7" x14ac:dyDescent="0.25">
      <c r="A24" s="71" t="s">
        <v>119</v>
      </c>
      <c r="B24" s="71"/>
      <c r="C24" s="71"/>
      <c r="D24" s="71"/>
      <c r="E24" s="71"/>
      <c r="F24" s="71"/>
      <c r="G24" s="71"/>
    </row>
  </sheetData>
  <mergeCells count="7">
    <mergeCell ref="A24:G24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workbookViewId="0">
      <selection activeCell="A6" sqref="A6:G11"/>
    </sheetView>
  </sheetViews>
  <sheetFormatPr defaultRowHeight="14.25" x14ac:dyDescent="0.2"/>
  <cols>
    <col min="1" max="1" width="15.5703125" style="24" customWidth="1"/>
    <col min="2" max="2" width="12.85546875" style="24" customWidth="1"/>
    <col min="3" max="3" width="11.140625" style="24" customWidth="1"/>
    <col min="4" max="4" width="27.28515625" style="24" customWidth="1"/>
    <col min="5" max="5" width="17.140625" style="24" customWidth="1"/>
    <col min="6" max="6" width="16.42578125" style="24" customWidth="1"/>
    <col min="7" max="7" width="26.140625" style="24" customWidth="1"/>
    <col min="8" max="16384" width="9.140625" style="24"/>
  </cols>
  <sheetData>
    <row r="2" spans="1:7" x14ac:dyDescent="0.2">
      <c r="A2" s="74" t="s">
        <v>75</v>
      </c>
      <c r="B2" s="74"/>
      <c r="C2" s="74"/>
      <c r="D2" s="74"/>
      <c r="E2" s="74"/>
      <c r="F2" s="74"/>
      <c r="G2" s="74"/>
    </row>
    <row r="3" spans="1:7" ht="9" customHeight="1" x14ac:dyDescent="0.2">
      <c r="A3" s="28"/>
      <c r="B3" s="28"/>
      <c r="C3" s="28"/>
      <c r="D3" s="28"/>
      <c r="E3" s="28"/>
      <c r="F3" s="28"/>
      <c r="G3" s="28"/>
    </row>
    <row r="4" spans="1:7" x14ac:dyDescent="0.2">
      <c r="G4" s="24" t="s">
        <v>154</v>
      </c>
    </row>
    <row r="5" spans="1:7" s="28" customFormat="1" x14ac:dyDescent="0.2">
      <c r="A5" s="29" t="s">
        <v>32</v>
      </c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</row>
    <row r="6" spans="1:7" s="16" customFormat="1" ht="34.5" customHeight="1" x14ac:dyDescent="0.25">
      <c r="A6" s="30">
        <v>1102899097</v>
      </c>
      <c r="B6" s="18" t="s">
        <v>101</v>
      </c>
      <c r="C6" s="31">
        <v>44749</v>
      </c>
      <c r="D6" s="21" t="s">
        <v>115</v>
      </c>
      <c r="E6" s="18"/>
      <c r="F6" s="20">
        <v>5999917</v>
      </c>
      <c r="G6" s="18" t="s">
        <v>31</v>
      </c>
    </row>
    <row r="7" spans="1:7" x14ac:dyDescent="0.2">
      <c r="A7" s="32">
        <v>100900012043</v>
      </c>
      <c r="B7" s="22" t="s">
        <v>39</v>
      </c>
      <c r="C7" s="33">
        <v>44747</v>
      </c>
      <c r="D7" s="22" t="s">
        <v>40</v>
      </c>
      <c r="E7" s="19">
        <v>330996200</v>
      </c>
      <c r="F7" s="22"/>
      <c r="G7" s="22" t="s">
        <v>41</v>
      </c>
    </row>
    <row r="8" spans="1:7" x14ac:dyDescent="0.2">
      <c r="A8" s="32">
        <v>100900012043</v>
      </c>
      <c r="B8" s="22" t="s">
        <v>39</v>
      </c>
      <c r="C8" s="33">
        <v>44747</v>
      </c>
      <c r="D8" s="22" t="s">
        <v>40</v>
      </c>
      <c r="E8" s="19">
        <v>146004909</v>
      </c>
      <c r="F8" s="22"/>
      <c r="G8" s="22" t="s">
        <v>41</v>
      </c>
    </row>
    <row r="9" spans="1:7" x14ac:dyDescent="0.2">
      <c r="A9" s="37">
        <v>5077307630</v>
      </c>
      <c r="B9" s="22" t="s">
        <v>145</v>
      </c>
      <c r="C9" s="31">
        <v>44763</v>
      </c>
      <c r="D9" s="22" t="s">
        <v>141</v>
      </c>
      <c r="E9" s="22"/>
      <c r="F9" s="65">
        <v>5990000</v>
      </c>
      <c r="G9" s="22" t="s">
        <v>146</v>
      </c>
    </row>
    <row r="10" spans="1:7" x14ac:dyDescent="0.2">
      <c r="A10" s="37">
        <v>5024144326</v>
      </c>
      <c r="B10" s="22" t="s">
        <v>145</v>
      </c>
      <c r="C10" s="31">
        <v>44767</v>
      </c>
      <c r="D10" s="22" t="s">
        <v>158</v>
      </c>
      <c r="E10" s="22"/>
      <c r="F10" s="65">
        <v>60775596</v>
      </c>
      <c r="G10" s="22" t="s">
        <v>161</v>
      </c>
    </row>
    <row r="11" spans="1:7" s="16" customFormat="1" x14ac:dyDescent="0.2">
      <c r="A11" s="30">
        <v>5033948097</v>
      </c>
      <c r="B11" s="22" t="s">
        <v>145</v>
      </c>
      <c r="C11" s="31">
        <v>44767</v>
      </c>
      <c r="D11" s="21" t="s">
        <v>159</v>
      </c>
      <c r="E11" s="18"/>
      <c r="F11" s="20">
        <v>30617838</v>
      </c>
      <c r="G11" s="18" t="s">
        <v>162</v>
      </c>
    </row>
    <row r="14" spans="1:7" s="16" customFormat="1" x14ac:dyDescent="0.25">
      <c r="A14" s="71" t="s">
        <v>131</v>
      </c>
      <c r="B14" s="71"/>
      <c r="C14" s="71"/>
      <c r="D14" s="71"/>
      <c r="E14" s="71"/>
      <c r="F14" s="71"/>
      <c r="G14" s="71"/>
    </row>
    <row r="15" spans="1:7" x14ac:dyDescent="0.2">
      <c r="F15" s="34"/>
    </row>
    <row r="16" spans="1:7" x14ac:dyDescent="0.2">
      <c r="F16" s="34"/>
    </row>
    <row r="17" spans="6:6" x14ac:dyDescent="0.2">
      <c r="F17" s="34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4"/>
  <sheetViews>
    <sheetView workbookViewId="0">
      <selection activeCell="N15" sqref="N15"/>
    </sheetView>
  </sheetViews>
  <sheetFormatPr defaultRowHeight="15" x14ac:dyDescent="0.25"/>
  <cols>
    <col min="1" max="1" width="11.7109375" customWidth="1"/>
    <col min="2" max="2" width="4.5703125" customWidth="1"/>
    <col min="3" max="3" width="34.140625" customWidth="1"/>
    <col min="4" max="4" width="11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25">
      <c r="H3" s="77" t="s">
        <v>154</v>
      </c>
      <c r="I3" s="77"/>
      <c r="J3" s="77"/>
      <c r="K3" s="77"/>
    </row>
    <row r="4" spans="1:11" ht="24" customHeight="1" x14ac:dyDescent="0.25">
      <c r="A4" s="83" t="s">
        <v>42</v>
      </c>
      <c r="B4" s="83" t="s">
        <v>134</v>
      </c>
      <c r="C4" s="83" t="s">
        <v>43</v>
      </c>
      <c r="D4" s="82" t="s">
        <v>44</v>
      </c>
      <c r="E4" s="82" t="s">
        <v>45</v>
      </c>
      <c r="F4" s="82" t="s">
        <v>46</v>
      </c>
      <c r="G4" s="82" t="s">
        <v>47</v>
      </c>
      <c r="H4" s="82"/>
      <c r="I4" s="82"/>
      <c r="J4" s="82"/>
      <c r="K4" s="82"/>
    </row>
    <row r="5" spans="1:11" ht="75" x14ac:dyDescent="0.25">
      <c r="A5" s="83"/>
      <c r="B5" s="83"/>
      <c r="C5" s="83"/>
      <c r="D5" s="82"/>
      <c r="E5" s="82"/>
      <c r="F5" s="82"/>
      <c r="G5" s="8" t="s">
        <v>48</v>
      </c>
      <c r="H5" s="8" t="s">
        <v>49</v>
      </c>
      <c r="I5" s="8" t="s">
        <v>50</v>
      </c>
      <c r="J5" s="9" t="s">
        <v>51</v>
      </c>
      <c r="K5" s="8" t="s">
        <v>52</v>
      </c>
    </row>
    <row r="6" spans="1:11" x14ac:dyDescent="0.25">
      <c r="A6" s="78" t="s">
        <v>53</v>
      </c>
      <c r="B6" s="2">
        <v>1.1000000000000001</v>
      </c>
      <c r="C6" s="1" t="s">
        <v>54</v>
      </c>
      <c r="D6" s="2"/>
      <c r="E6" s="2"/>
      <c r="F6" s="2">
        <f>+G6+H6+I6+J6+K6</f>
        <v>0</v>
      </c>
      <c r="G6" s="2"/>
      <c r="H6" s="2"/>
      <c r="I6" s="2"/>
      <c r="J6" s="2"/>
      <c r="K6" s="2"/>
    </row>
    <row r="7" spans="1:11" x14ac:dyDescent="0.25">
      <c r="A7" s="79"/>
      <c r="B7" s="2">
        <v>1.2</v>
      </c>
      <c r="C7" s="1" t="s">
        <v>55</v>
      </c>
      <c r="D7" s="2"/>
      <c r="E7" s="2"/>
      <c r="F7" s="2">
        <f t="shared" ref="F7:F21" si="0">+G7+H7+I7+J7+K7</f>
        <v>0</v>
      </c>
      <c r="G7" s="2"/>
      <c r="H7" s="2"/>
      <c r="I7" s="2"/>
      <c r="J7" s="2"/>
      <c r="K7" s="2"/>
    </row>
    <row r="8" spans="1:11" x14ac:dyDescent="0.25">
      <c r="A8" s="79"/>
      <c r="B8" s="2">
        <v>1.3</v>
      </c>
      <c r="C8" s="1" t="s">
        <v>56</v>
      </c>
      <c r="D8" s="2">
        <v>153</v>
      </c>
      <c r="E8" s="2"/>
      <c r="F8" s="2">
        <f t="shared" si="0"/>
        <v>9</v>
      </c>
      <c r="G8" s="2">
        <v>3</v>
      </c>
      <c r="H8" s="2"/>
      <c r="I8" s="2">
        <v>1</v>
      </c>
      <c r="J8" s="2">
        <v>3</v>
      </c>
      <c r="K8" s="2">
        <v>2</v>
      </c>
    </row>
    <row r="9" spans="1:11" x14ac:dyDescent="0.25">
      <c r="A9" s="79"/>
      <c r="B9" s="2">
        <v>1.4</v>
      </c>
      <c r="C9" s="1" t="s">
        <v>57</v>
      </c>
      <c r="D9" s="2"/>
      <c r="E9" s="2"/>
      <c r="F9" s="2">
        <f t="shared" si="0"/>
        <v>0</v>
      </c>
      <c r="G9" s="2"/>
      <c r="H9" s="2"/>
      <c r="I9" s="2"/>
      <c r="J9" s="2"/>
      <c r="K9" s="2"/>
    </row>
    <row r="10" spans="1:11" ht="45" x14ac:dyDescent="0.25">
      <c r="A10" s="79"/>
      <c r="B10" s="4">
        <v>1.5</v>
      </c>
      <c r="C10" s="7" t="s">
        <v>58</v>
      </c>
      <c r="D10" s="2"/>
      <c r="E10" s="2"/>
      <c r="F10" s="2">
        <f t="shared" si="0"/>
        <v>0</v>
      </c>
      <c r="G10" s="2"/>
      <c r="H10" s="2"/>
      <c r="I10" s="2"/>
      <c r="J10" s="2"/>
      <c r="K10" s="2"/>
    </row>
    <row r="11" spans="1:11" ht="30" x14ac:dyDescent="0.25">
      <c r="A11" s="79"/>
      <c r="B11" s="4">
        <v>1.6</v>
      </c>
      <c r="C11" s="7" t="s">
        <v>59</v>
      </c>
      <c r="D11" s="2"/>
      <c r="E11" s="2"/>
      <c r="F11" s="2">
        <f t="shared" si="0"/>
        <v>0</v>
      </c>
      <c r="G11" s="2"/>
      <c r="H11" s="2"/>
      <c r="I11" s="2"/>
      <c r="J11" s="2"/>
      <c r="K11" s="2"/>
    </row>
    <row r="12" spans="1:11" ht="30" hidden="1" x14ac:dyDescent="0.25">
      <c r="A12" s="79"/>
      <c r="B12" s="1">
        <v>1.7</v>
      </c>
      <c r="C12" s="7" t="s">
        <v>60</v>
      </c>
      <c r="D12" s="2"/>
      <c r="E12" s="2"/>
      <c r="F12" s="2">
        <f t="shared" si="0"/>
        <v>0</v>
      </c>
      <c r="G12" s="2"/>
      <c r="H12" s="2"/>
      <c r="I12" s="2"/>
      <c r="J12" s="2"/>
      <c r="K12" s="2"/>
    </row>
    <row r="13" spans="1:11" ht="30" hidden="1" x14ac:dyDescent="0.25">
      <c r="A13" s="79"/>
      <c r="B13" s="1">
        <v>1.8</v>
      </c>
      <c r="C13" s="7" t="s">
        <v>61</v>
      </c>
      <c r="D13" s="2"/>
      <c r="E13" s="2"/>
      <c r="F13" s="2">
        <f t="shared" si="0"/>
        <v>0</v>
      </c>
      <c r="G13" s="2"/>
      <c r="H13" s="2"/>
      <c r="I13" s="2"/>
      <c r="J13" s="2"/>
      <c r="K13" s="2"/>
    </row>
    <row r="14" spans="1:11" ht="30" hidden="1" x14ac:dyDescent="0.25">
      <c r="A14" s="79"/>
      <c r="B14" s="1">
        <v>1.9</v>
      </c>
      <c r="C14" s="7" t="s">
        <v>62</v>
      </c>
      <c r="D14" s="2"/>
      <c r="E14" s="2"/>
      <c r="F14" s="2">
        <f t="shared" si="0"/>
        <v>0</v>
      </c>
      <c r="G14" s="2"/>
      <c r="H14" s="2"/>
      <c r="I14" s="2"/>
      <c r="J14" s="2"/>
      <c r="K14" s="2"/>
    </row>
    <row r="15" spans="1:11" ht="30" x14ac:dyDescent="0.25">
      <c r="A15" s="79"/>
      <c r="B15" s="4" t="s">
        <v>63</v>
      </c>
      <c r="C15" s="7" t="s">
        <v>64</v>
      </c>
      <c r="D15" s="2"/>
      <c r="E15" s="2"/>
      <c r="F15" s="2">
        <f t="shared" si="0"/>
        <v>0</v>
      </c>
      <c r="G15" s="2"/>
      <c r="H15" s="2"/>
      <c r="I15" s="2"/>
      <c r="J15" s="2"/>
      <c r="K15" s="2"/>
    </row>
    <row r="16" spans="1:11" x14ac:dyDescent="0.25">
      <c r="A16" s="79"/>
      <c r="B16" s="2">
        <v>1.1100000000000001</v>
      </c>
      <c r="C16" s="1" t="s">
        <v>65</v>
      </c>
      <c r="D16" s="2">
        <v>8</v>
      </c>
      <c r="E16" s="2"/>
      <c r="F16" s="2">
        <f t="shared" si="0"/>
        <v>1</v>
      </c>
      <c r="G16" s="2"/>
      <c r="H16" s="2"/>
      <c r="I16" s="2"/>
      <c r="J16" s="2">
        <v>1</v>
      </c>
      <c r="K16" s="2"/>
    </row>
    <row r="17" spans="1:11" x14ac:dyDescent="0.25">
      <c r="A17" s="80"/>
      <c r="B17" s="1"/>
      <c r="C17" s="1" t="s">
        <v>66</v>
      </c>
      <c r="D17" s="2"/>
      <c r="E17" s="2"/>
      <c r="F17" s="2">
        <f t="shared" si="0"/>
        <v>0</v>
      </c>
      <c r="G17" s="2"/>
      <c r="H17" s="2"/>
      <c r="I17" s="2"/>
      <c r="J17" s="2"/>
      <c r="K17" s="2"/>
    </row>
    <row r="18" spans="1:11" x14ac:dyDescent="0.25">
      <c r="A18" s="81" t="s">
        <v>67</v>
      </c>
      <c r="B18" s="2">
        <v>2.1</v>
      </c>
      <c r="C18" s="1" t="s">
        <v>68</v>
      </c>
      <c r="D18" s="2"/>
      <c r="E18" s="2"/>
      <c r="F18" s="2">
        <f t="shared" si="0"/>
        <v>0</v>
      </c>
      <c r="G18" s="2"/>
      <c r="H18" s="2"/>
      <c r="I18" s="2"/>
      <c r="J18" s="2"/>
      <c r="K18" s="2"/>
    </row>
    <row r="19" spans="1:11" x14ac:dyDescent="0.25">
      <c r="A19" s="81"/>
      <c r="B19" s="2">
        <v>2.2000000000000002</v>
      </c>
      <c r="C19" s="1" t="s">
        <v>69</v>
      </c>
      <c r="D19" s="2"/>
      <c r="E19" s="2"/>
      <c r="F19" s="2">
        <f t="shared" si="0"/>
        <v>0</v>
      </c>
      <c r="G19" s="2"/>
      <c r="H19" s="2"/>
      <c r="I19" s="2"/>
      <c r="J19" s="2"/>
      <c r="K19" s="2"/>
    </row>
    <row r="20" spans="1:11" x14ac:dyDescent="0.25">
      <c r="A20" s="81"/>
      <c r="B20" s="2">
        <v>2.2999999999999998</v>
      </c>
      <c r="C20" s="1" t="s">
        <v>70</v>
      </c>
      <c r="D20" s="2"/>
      <c r="E20" s="2"/>
      <c r="F20" s="2">
        <f t="shared" si="0"/>
        <v>0</v>
      </c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66</v>
      </c>
      <c r="D21" s="2">
        <f>+D8+D16</f>
        <v>161</v>
      </c>
      <c r="E21" s="2">
        <f t="shared" ref="E21:K21" si="1">+E8+E16</f>
        <v>0</v>
      </c>
      <c r="F21" s="2">
        <f t="shared" si="0"/>
        <v>10</v>
      </c>
      <c r="G21" s="2">
        <f t="shared" si="1"/>
        <v>3</v>
      </c>
      <c r="H21" s="2">
        <f t="shared" si="1"/>
        <v>0</v>
      </c>
      <c r="I21" s="2">
        <f t="shared" si="1"/>
        <v>1</v>
      </c>
      <c r="J21" s="2">
        <f t="shared" si="1"/>
        <v>4</v>
      </c>
      <c r="K21" s="2">
        <f t="shared" si="1"/>
        <v>2</v>
      </c>
    </row>
    <row r="24" spans="1:11" s="3" customFormat="1" ht="12.75" x14ac:dyDescent="0.25">
      <c r="A24" s="75" t="s">
        <v>119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G27" sqref="G27"/>
    </sheetView>
  </sheetViews>
  <sheetFormatPr defaultRowHeight="14.25" x14ac:dyDescent="0.2"/>
  <cols>
    <col min="1" max="1" width="5.140625" style="24" customWidth="1"/>
    <col min="2" max="2" width="60.42578125" style="24" customWidth="1"/>
    <col min="3" max="4" width="19" style="24" customWidth="1"/>
    <col min="5" max="5" width="18.42578125" style="24" customWidth="1"/>
    <col min="6" max="6" width="19.42578125" style="24" customWidth="1"/>
    <col min="7" max="7" width="9" style="24" customWidth="1"/>
    <col min="8" max="16384" width="9.140625" style="24"/>
  </cols>
  <sheetData>
    <row r="2" spans="1:7" x14ac:dyDescent="0.2">
      <c r="A2" s="74" t="s">
        <v>95</v>
      </c>
      <c r="B2" s="74"/>
      <c r="C2" s="74"/>
      <c r="D2" s="74"/>
      <c r="E2" s="74"/>
      <c r="F2" s="74"/>
    </row>
    <row r="3" spans="1:7" x14ac:dyDescent="0.2">
      <c r="A3" s="28"/>
      <c r="B3" s="28"/>
      <c r="C3" s="28"/>
      <c r="D3" s="28"/>
      <c r="E3" s="28"/>
      <c r="F3" s="28"/>
    </row>
    <row r="4" spans="1:7" x14ac:dyDescent="0.2">
      <c r="E4" s="84" t="s">
        <v>154</v>
      </c>
      <c r="F4" s="84"/>
    </row>
    <row r="5" spans="1:7" ht="15" customHeight="1" x14ac:dyDescent="0.2">
      <c r="A5" s="85" t="s">
        <v>77</v>
      </c>
      <c r="B5" s="85" t="s">
        <v>78</v>
      </c>
      <c r="C5" s="29" t="s">
        <v>79</v>
      </c>
      <c r="D5" s="87" t="s">
        <v>80</v>
      </c>
      <c r="E5" s="88"/>
      <c r="F5" s="29" t="s">
        <v>81</v>
      </c>
      <c r="G5" s="35"/>
    </row>
    <row r="6" spans="1:7" x14ac:dyDescent="0.2">
      <c r="A6" s="86"/>
      <c r="B6" s="86"/>
      <c r="C6" s="29" t="s">
        <v>82</v>
      </c>
      <c r="D6" s="89" t="s">
        <v>83</v>
      </c>
      <c r="E6" s="90"/>
      <c r="F6" s="29" t="s">
        <v>84</v>
      </c>
      <c r="G6" s="35"/>
    </row>
    <row r="7" spans="1:7" ht="16.5" x14ac:dyDescent="0.2">
      <c r="A7" s="36">
        <v>1</v>
      </c>
      <c r="B7" s="37" t="s">
        <v>85</v>
      </c>
      <c r="C7" s="40">
        <f>+C8</f>
        <v>3608764500</v>
      </c>
      <c r="D7" s="67">
        <v>2307189500</v>
      </c>
      <c r="E7" s="67">
        <v>2041715318.8399999</v>
      </c>
      <c r="F7" s="25">
        <f t="shared" ref="F7" si="0">+F8</f>
        <v>265474181.16000003</v>
      </c>
      <c r="G7" s="38"/>
    </row>
    <row r="8" spans="1:7" ht="16.5" x14ac:dyDescent="0.2">
      <c r="A8" s="36">
        <v>2</v>
      </c>
      <c r="B8" s="37" t="s">
        <v>100</v>
      </c>
      <c r="C8" s="40">
        <f>+C9+C20</f>
        <v>3608764500</v>
      </c>
      <c r="D8" s="67">
        <v>2307189500</v>
      </c>
      <c r="E8" s="67">
        <v>2041715318.8399999</v>
      </c>
      <c r="F8" s="25">
        <f t="shared" ref="F8" si="1">+F9+F20</f>
        <v>265474181.16000003</v>
      </c>
      <c r="G8" s="22"/>
    </row>
    <row r="9" spans="1:7" ht="16.5" x14ac:dyDescent="0.2">
      <c r="A9" s="36">
        <v>3</v>
      </c>
      <c r="B9" s="37" t="s">
        <v>86</v>
      </c>
      <c r="C9" s="40">
        <f>+C10+C11+C12+C13+C14+C15+C16+C17+C18</f>
        <v>3280130900</v>
      </c>
      <c r="D9" s="67">
        <v>2096181900</v>
      </c>
      <c r="E9" s="67">
        <v>1896180107.8399999</v>
      </c>
      <c r="F9" s="25">
        <f t="shared" ref="F9" si="2">+F10+F11+F12+F13+F14+F15+F16+F17+F18</f>
        <v>200001792.16000003</v>
      </c>
      <c r="G9" s="22"/>
    </row>
    <row r="10" spans="1:7" s="16" customFormat="1" ht="15.75" customHeight="1" x14ac:dyDescent="0.2">
      <c r="A10" s="36">
        <v>4</v>
      </c>
      <c r="B10" s="30" t="s">
        <v>87</v>
      </c>
      <c r="C10" s="40">
        <f>2691213.2*1000+9850000</f>
        <v>2701063200</v>
      </c>
      <c r="D10" s="67">
        <v>1677875600</v>
      </c>
      <c r="E10" s="67">
        <v>1576703291</v>
      </c>
      <c r="F10" s="62">
        <f t="shared" ref="F10:F20" si="3">+D10-E10</f>
        <v>101172309</v>
      </c>
      <c r="G10" s="21"/>
    </row>
    <row r="11" spans="1:7" ht="16.5" x14ac:dyDescent="0.2">
      <c r="A11" s="36">
        <v>5</v>
      </c>
      <c r="B11" s="37" t="s">
        <v>88</v>
      </c>
      <c r="C11" s="40">
        <f>69173.3*1000</f>
        <v>69173300</v>
      </c>
      <c r="D11" s="67">
        <v>41562800</v>
      </c>
      <c r="E11" s="67">
        <v>35712542</v>
      </c>
      <c r="F11" s="62">
        <f t="shared" si="3"/>
        <v>5850258</v>
      </c>
      <c r="G11" s="22"/>
    </row>
    <row r="12" spans="1:7" ht="16.5" x14ac:dyDescent="0.2">
      <c r="A12" s="36">
        <v>6</v>
      </c>
      <c r="B12" s="37" t="s">
        <v>89</v>
      </c>
      <c r="C12" s="40">
        <v>98230000</v>
      </c>
      <c r="D12" s="67">
        <v>58896000</v>
      </c>
      <c r="E12" s="67">
        <v>55003946.739999995</v>
      </c>
      <c r="F12" s="62">
        <f t="shared" si="3"/>
        <v>3892053.2600000054</v>
      </c>
      <c r="G12" s="22"/>
    </row>
    <row r="13" spans="1:7" ht="16.5" x14ac:dyDescent="0.2">
      <c r="A13" s="36">
        <v>7</v>
      </c>
      <c r="B13" s="37" t="s">
        <v>90</v>
      </c>
      <c r="C13" s="40">
        <v>172763600</v>
      </c>
      <c r="D13" s="67">
        <v>110816100</v>
      </c>
      <c r="E13" s="67">
        <v>73160468.099999994</v>
      </c>
      <c r="F13" s="62">
        <f t="shared" si="3"/>
        <v>37655631.900000006</v>
      </c>
      <c r="G13" s="22"/>
    </row>
    <row r="14" spans="1:7" ht="16.5" x14ac:dyDescent="0.2">
      <c r="A14" s="36">
        <v>8</v>
      </c>
      <c r="B14" s="37" t="s">
        <v>91</v>
      </c>
      <c r="C14" s="40">
        <v>88311000</v>
      </c>
      <c r="D14" s="67">
        <v>57372900</v>
      </c>
      <c r="E14" s="67">
        <v>43798700</v>
      </c>
      <c r="F14" s="62">
        <f t="shared" si="3"/>
        <v>13574200</v>
      </c>
      <c r="G14" s="22"/>
    </row>
    <row r="15" spans="1:7" ht="16.5" x14ac:dyDescent="0.2">
      <c r="A15" s="36">
        <v>9</v>
      </c>
      <c r="B15" s="37" t="s">
        <v>92</v>
      </c>
      <c r="C15" s="40">
        <v>117563600</v>
      </c>
      <c r="D15" s="67">
        <v>117563600</v>
      </c>
      <c r="E15" s="67">
        <v>98590797</v>
      </c>
      <c r="F15" s="62">
        <f t="shared" si="3"/>
        <v>18972803</v>
      </c>
      <c r="G15" s="22"/>
    </row>
    <row r="16" spans="1:7" ht="16.5" x14ac:dyDescent="0.2">
      <c r="A16" s="36">
        <v>10</v>
      </c>
      <c r="B16" s="37" t="s">
        <v>93</v>
      </c>
      <c r="C16" s="40">
        <v>2125900</v>
      </c>
      <c r="D16" s="67">
        <v>2125900</v>
      </c>
      <c r="E16" s="67">
        <v>1658400</v>
      </c>
      <c r="F16" s="62">
        <f t="shared" si="3"/>
        <v>467500</v>
      </c>
      <c r="G16" s="22"/>
    </row>
    <row r="17" spans="1:7" ht="16.5" x14ac:dyDescent="0.2">
      <c r="A17" s="36">
        <v>11</v>
      </c>
      <c r="B17" s="37" t="s">
        <v>94</v>
      </c>
      <c r="C17" s="40">
        <v>20711400</v>
      </c>
      <c r="D17" s="67">
        <v>19780100</v>
      </c>
      <c r="E17" s="67">
        <v>10862963</v>
      </c>
      <c r="F17" s="62">
        <f t="shared" si="3"/>
        <v>8917137</v>
      </c>
      <c r="G17" s="22"/>
    </row>
    <row r="18" spans="1:7" s="16" customFormat="1" ht="15" customHeight="1" x14ac:dyDescent="0.2">
      <c r="A18" s="36">
        <v>12</v>
      </c>
      <c r="B18" s="30" t="s">
        <v>16</v>
      </c>
      <c r="C18" s="40">
        <v>10188900</v>
      </c>
      <c r="D18" s="67">
        <v>10188900</v>
      </c>
      <c r="E18" s="67">
        <v>689000</v>
      </c>
      <c r="F18" s="62">
        <f t="shared" si="3"/>
        <v>9499900</v>
      </c>
      <c r="G18" s="21"/>
    </row>
    <row r="19" spans="1:7" ht="16.5" x14ac:dyDescent="0.2">
      <c r="A19" s="36">
        <v>13</v>
      </c>
      <c r="B19" s="37"/>
      <c r="C19" s="39"/>
      <c r="D19" s="67"/>
      <c r="E19" s="67"/>
      <c r="F19" s="62">
        <f t="shared" si="3"/>
        <v>0</v>
      </c>
      <c r="G19" s="22"/>
    </row>
    <row r="20" spans="1:7" s="16" customFormat="1" ht="13.5" customHeight="1" x14ac:dyDescent="0.2">
      <c r="A20" s="36">
        <v>14</v>
      </c>
      <c r="B20" s="30" t="s">
        <v>99</v>
      </c>
      <c r="C20" s="40">
        <v>328633600</v>
      </c>
      <c r="D20" s="67">
        <v>211007600</v>
      </c>
      <c r="E20" s="67">
        <v>145535211</v>
      </c>
      <c r="F20" s="62">
        <f t="shared" si="3"/>
        <v>65472389</v>
      </c>
      <c r="G20" s="21"/>
    </row>
    <row r="21" spans="1:7" s="16" customFormat="1" ht="16.5" x14ac:dyDescent="0.2">
      <c r="A21" s="36">
        <v>15</v>
      </c>
      <c r="B21" s="30" t="s">
        <v>98</v>
      </c>
      <c r="C21" s="39"/>
      <c r="D21" s="67"/>
      <c r="E21" s="67"/>
      <c r="F21" s="26">
        <f t="shared" ref="F21:F22" si="4">+D21-E21</f>
        <v>0</v>
      </c>
      <c r="G21" s="18"/>
    </row>
    <row r="22" spans="1:7" s="16" customFormat="1" ht="16.5" x14ac:dyDescent="0.2">
      <c r="A22" s="36">
        <v>16</v>
      </c>
      <c r="B22" s="30" t="s">
        <v>97</v>
      </c>
      <c r="C22" s="40">
        <f>+C20</f>
        <v>328633600</v>
      </c>
      <c r="D22" s="67">
        <v>211007600</v>
      </c>
      <c r="E22" s="67">
        <v>145535211</v>
      </c>
      <c r="F22" s="26">
        <f t="shared" si="4"/>
        <v>65472389</v>
      </c>
      <c r="G22" s="18"/>
    </row>
    <row r="26" spans="1:7" x14ac:dyDescent="0.2">
      <c r="A26" s="74" t="s">
        <v>119</v>
      </c>
      <c r="B26" s="74"/>
      <c r="C26" s="74"/>
      <c r="D26" s="74"/>
      <c r="E26" s="74"/>
      <c r="F26" s="74"/>
      <c r="G26" s="74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tabSelected="1" workbookViewId="0">
      <selection activeCell="I16" sqref="I16"/>
    </sheetView>
  </sheetViews>
  <sheetFormatPr defaultRowHeight="15" x14ac:dyDescent="0.25"/>
  <cols>
    <col min="1" max="1" width="5.140625" style="6" customWidth="1"/>
    <col min="2" max="2" width="24.28515625" customWidth="1"/>
    <col min="3" max="3" width="10.7109375" customWidth="1"/>
    <col min="4" max="4" width="9.42578125" style="10" customWidth="1"/>
    <col min="5" max="5" width="16.28515625" style="15" customWidth="1"/>
    <col min="6" max="6" width="29.42578125" customWidth="1"/>
    <col min="7" max="7" width="18.85546875" customWidth="1"/>
    <col min="8" max="8" width="20.42578125" customWidth="1"/>
    <col min="9" max="9" width="26.85546875" customWidth="1"/>
  </cols>
  <sheetData>
    <row r="1" spans="1:9" x14ac:dyDescent="0.25">
      <c r="A1" s="76" t="s">
        <v>114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x14ac:dyDescent="0.25">
      <c r="D3" s="45" t="s">
        <v>118</v>
      </c>
      <c r="E3" s="45"/>
      <c r="F3" s="45"/>
      <c r="G3" s="45"/>
      <c r="I3" s="43" t="s">
        <v>154</v>
      </c>
    </row>
    <row r="4" spans="1:9" s="6" customFormat="1" ht="45.75" customHeight="1" x14ac:dyDescent="0.25">
      <c r="A4" s="4" t="s">
        <v>18</v>
      </c>
      <c r="B4" s="11" t="s">
        <v>19</v>
      </c>
      <c r="C4" s="11" t="s">
        <v>107</v>
      </c>
      <c r="D4" s="11" t="s">
        <v>20</v>
      </c>
      <c r="E4" s="11" t="s">
        <v>108</v>
      </c>
      <c r="F4" s="11" t="s">
        <v>109</v>
      </c>
      <c r="G4" s="11" t="s">
        <v>110</v>
      </c>
      <c r="H4" s="11" t="s">
        <v>116</v>
      </c>
      <c r="I4" s="11" t="s">
        <v>117</v>
      </c>
    </row>
    <row r="5" spans="1:9" s="6" customFormat="1" ht="61.5" customHeight="1" x14ac:dyDescent="0.25">
      <c r="A5" s="4">
        <v>1</v>
      </c>
      <c r="B5" s="4" t="s">
        <v>111</v>
      </c>
      <c r="C5" s="13">
        <v>79455.100000000006</v>
      </c>
      <c r="D5" s="13"/>
      <c r="E5" s="11" t="s">
        <v>121</v>
      </c>
      <c r="F5" s="42" t="s">
        <v>124</v>
      </c>
      <c r="G5" s="11" t="s">
        <v>133</v>
      </c>
      <c r="H5" s="11" t="s">
        <v>135</v>
      </c>
      <c r="I5" s="11" t="s">
        <v>142</v>
      </c>
    </row>
    <row r="6" spans="1:9" ht="61.5" customHeight="1" x14ac:dyDescent="0.25">
      <c r="A6" s="4">
        <v>2</v>
      </c>
      <c r="B6" s="4" t="s">
        <v>112</v>
      </c>
      <c r="C6" s="12">
        <v>38861.300000000003</v>
      </c>
      <c r="D6" s="14"/>
      <c r="E6" s="4" t="s">
        <v>120</v>
      </c>
      <c r="F6" s="11" t="s">
        <v>122</v>
      </c>
      <c r="G6" s="11" t="s">
        <v>136</v>
      </c>
      <c r="H6" s="11" t="s">
        <v>137</v>
      </c>
      <c r="I6" s="11" t="s">
        <v>142</v>
      </c>
    </row>
    <row r="7" spans="1:9" ht="45.75" customHeight="1" x14ac:dyDescent="0.25">
      <c r="A7" s="4">
        <v>3</v>
      </c>
      <c r="B7" s="46" t="s">
        <v>113</v>
      </c>
      <c r="C7" s="12">
        <v>79800</v>
      </c>
      <c r="D7" s="13"/>
      <c r="E7" s="4" t="s">
        <v>121</v>
      </c>
      <c r="F7" s="11" t="s">
        <v>123</v>
      </c>
      <c r="G7" s="48" t="s">
        <v>141</v>
      </c>
      <c r="H7" s="1"/>
      <c r="I7" s="11"/>
    </row>
    <row r="8" spans="1:9" s="6" customFormat="1" ht="42" customHeight="1" x14ac:dyDescent="0.25">
      <c r="A8" s="4">
        <v>4</v>
      </c>
      <c r="B8" s="4" t="s">
        <v>125</v>
      </c>
      <c r="C8" s="12">
        <v>13385.7</v>
      </c>
      <c r="D8" s="4"/>
      <c r="E8" s="4" t="s">
        <v>126</v>
      </c>
      <c r="F8" s="47" t="s">
        <v>123</v>
      </c>
      <c r="G8" s="5"/>
      <c r="H8" s="5"/>
      <c r="I8" s="11" t="s">
        <v>132</v>
      </c>
    </row>
    <row r="13" spans="1:9" s="3" customFormat="1" ht="14.25" customHeight="1" x14ac:dyDescent="0.25">
      <c r="A13" s="75" t="s">
        <v>131</v>
      </c>
      <c r="B13" s="75"/>
      <c r="C13" s="75"/>
      <c r="D13" s="75"/>
      <c r="E13" s="75"/>
      <c r="F13" s="75"/>
      <c r="G13" s="75"/>
      <c r="H13" s="75"/>
      <c r="I13" s="75"/>
    </row>
  </sheetData>
  <mergeCells count="2">
    <mergeCell ref="A1:I1"/>
    <mergeCell ref="A13:I13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MSHUT-026</cp:lastModifiedBy>
  <cp:lastPrinted>2022-05-05T07:47:39Z</cp:lastPrinted>
  <dcterms:created xsi:type="dcterms:W3CDTF">2017-11-02T07:57:48Z</dcterms:created>
  <dcterms:modified xsi:type="dcterms:W3CDTF">2022-08-05T06:39:19Z</dcterms:modified>
</cp:coreProperties>
</file>