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huu\shilen dans\2022 on\medee\"/>
    </mc:Choice>
  </mc:AlternateContent>
  <bookViews>
    <workbookView xWindow="0" yWindow="0" windowWidth="28800" windowHeight="12330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тендерын мэдээлэл " sheetId="7" r:id="rId6"/>
  </sheets>
  <calcPr calcId="162913"/>
</workbook>
</file>

<file path=xl/calcChain.xml><?xml version="1.0" encoding="utf-8"?>
<calcChain xmlns="http://schemas.openxmlformats.org/spreadsheetml/2006/main">
  <c r="F22" i="6" l="1"/>
  <c r="C22" i="6"/>
  <c r="F21" i="6"/>
  <c r="F20" i="6"/>
  <c r="C20" i="6"/>
  <c r="F18" i="6"/>
  <c r="F17" i="6"/>
  <c r="F16" i="6"/>
  <c r="F15" i="6"/>
  <c r="F14" i="6"/>
  <c r="F13" i="6"/>
  <c r="F12" i="6"/>
  <c r="F11" i="6"/>
  <c r="C11" i="6"/>
  <c r="F10" i="6"/>
  <c r="F9" i="6" s="1"/>
  <c r="C10" i="6"/>
  <c r="C9" i="6"/>
  <c r="C8" i="6" s="1"/>
  <c r="C7" i="6" s="1"/>
  <c r="D8" i="2"/>
  <c r="C5" i="1"/>
  <c r="C6" i="1"/>
  <c r="C7" i="1"/>
  <c r="F28" i="1"/>
  <c r="F8" i="6" l="1"/>
  <c r="F7" i="6" s="1"/>
  <c r="F19" i="6"/>
  <c r="D28" i="1"/>
  <c r="C28" i="1"/>
  <c r="C20" i="1"/>
  <c r="C18" i="1"/>
  <c r="C9" i="1"/>
  <c r="C8" i="1"/>
  <c r="F20" i="1" l="1"/>
  <c r="F21" i="1"/>
  <c r="F22" i="1"/>
  <c r="F23" i="1"/>
  <c r="F24" i="1"/>
  <c r="F25" i="1"/>
  <c r="F26" i="1"/>
  <c r="F8" i="1" l="1"/>
  <c r="F9" i="1"/>
  <c r="F10" i="1"/>
  <c r="F11" i="1"/>
  <c r="F12" i="1"/>
  <c r="F13" i="1"/>
  <c r="F14" i="1"/>
  <c r="F15" i="1"/>
  <c r="F16" i="1"/>
  <c r="F17" i="1"/>
  <c r="F18" i="1"/>
  <c r="F19" i="1"/>
  <c r="F7" i="1" l="1"/>
  <c r="F6" i="1" s="1"/>
  <c r="F5" i="1" s="1"/>
  <c r="F21" i="4" l="1"/>
  <c r="G21" i="4"/>
  <c r="H21" i="4"/>
  <c r="I21" i="4"/>
  <c r="J21" i="4"/>
  <c r="K21" i="4"/>
  <c r="E21" i="4" l="1"/>
  <c r="D21" i="4"/>
</calcChain>
</file>

<file path=xl/sharedStrings.xml><?xml version="1.0" encoding="utf-8"?>
<sst xmlns="http://schemas.openxmlformats.org/spreadsheetml/2006/main" count="173" uniqueCount="152">
  <si>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</si>
  <si>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</si>
  <si>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</si>
  <si>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</si>
  <si>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</si>
  <si>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</si>
  <si>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</si>
  <si>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</si>
  <si>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</si>
  <si>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</si>
  <si>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</si>
  <si>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</si>
  <si>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</si>
  <si>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</si>
  <si>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</si>
  <si>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</si>
  <si>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</si>
  <si>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</si>
  <si>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</si>
  <si>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</si>
  <si>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</si>
  <si>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</si>
  <si>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</si>
  <si>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</si>
  <si>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</si>
  <si>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</si>
  <si>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</si>
  <si>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</si>
  <si>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</si>
  <si>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</si>
  <si>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СБД, Ерөнхий сайд амарын гудамж</t>
  </si>
  <si>
    <t>Сувагчлалын түрээс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</si>
  <si>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</si>
  <si>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</si>
  <si>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</si>
  <si>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</si>
  <si>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</si>
  <si>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</si>
  <si>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</si>
  <si>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</si>
  <si>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</si>
  <si>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</si>
  <si>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</si>
  <si>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</si>
  <si>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</si>
  <si>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</si>
  <si>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</si>
  <si>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</si>
  <si>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</si>
  <si>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</si>
  <si>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</si>
  <si>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</si>
  <si>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</si>
  <si>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</si>
  <si>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</si>
  <si>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</si>
  <si>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</si>
  <si>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</si>
  <si>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</si>
  <si>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</si>
  <si>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</si>
  <si>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</si>
  <si>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</si>
  <si>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</si>
  <si>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</si>
  <si>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</si>
  <si>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</si>
  <si>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</si>
  <si>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</si>
  <si>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</si>
  <si>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</si>
  <si>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</si>
  <si>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</si>
  <si>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</si>
  <si>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</si>
  <si>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</si>
  <si>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</si>
  <si>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</si>
  <si>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</si>
  <si>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</si>
  <si>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</si>
  <si>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</si>
  <si>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</si>
  <si>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</si>
  <si>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</si>
  <si>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</si>
  <si>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</si>
  <si>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</si>
  <si>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</si>
  <si>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</si>
  <si>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</si>
  <si>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</si>
  <si>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</si>
  <si>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</si>
  <si>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</si>
  <si>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</si>
  <si>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</si>
  <si>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</si>
  <si>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</si>
  <si>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</si>
  <si>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</si>
  <si>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</si>
  <si>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</si>
  <si>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</si>
  <si>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</si>
  <si>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</si>
  <si>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</si>
  <si>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</si>
  <si>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</si>
  <si>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</si>
  <si>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</si>
  <si>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</si>
  <si>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</si>
  <si>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</si>
  <si>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</si>
  <si>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</si>
  <si>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</si>
  <si>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</si>
  <si>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</si>
  <si>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</si>
  <si>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</si>
  <si>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</si>
  <si>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</si>
  <si>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</si>
  <si>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</si>
  <si>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</si>
  <si>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</si>
  <si>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</si>
  <si>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</si>
  <si>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</si>
  <si>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Мөнгөн хөрөнгийн эхний үлдэгдэл</t>
  </si>
  <si>
    <t>Ээлжийн алба хаагчдын нормын хоол</t>
  </si>
  <si>
    <t>Батлагдсан орон тооноос 6 орон тоо дутуу ажилласан.</t>
  </si>
  <si>
    <t>Тэтгэвэрт гарахад олгох тэтгэмжийн зардалд 55.5 сая төгрөгийн эрх нээгдээгүй байна.</t>
  </si>
  <si>
    <t>Цахилгааны төлбөр</t>
  </si>
  <si>
    <t>Гранд аз тамир ХХК</t>
  </si>
  <si>
    <t>МХС ТӨК</t>
  </si>
  <si>
    <t>Сод монгол ХХК</t>
  </si>
  <si>
    <t xml:space="preserve">                                                           2022 ОНЫ 02 ДУГААР САР</t>
  </si>
  <si>
    <t>2022 ОНЫ 02 ДУГААР САР</t>
  </si>
  <si>
    <t>2022 оны 03 дугаар сард зарцуулна.</t>
  </si>
  <si>
    <t>2023 оны 03 дугаар сард зарцуулна.</t>
  </si>
  <si>
    <t>2024 оны 03 дугаар сард зарцуулна.</t>
  </si>
  <si>
    <t>2025 оны 03 дугаар сард зарцуулна.</t>
  </si>
  <si>
    <t>2026 оны 03 дугаар сард зарцуулна.</t>
  </si>
  <si>
    <t>2027 оны 03 дугаар сард зарцуулна.</t>
  </si>
  <si>
    <t>2028 оны 03 дугаар сард зарцуулна.</t>
  </si>
  <si>
    <t>Хаан банк</t>
  </si>
  <si>
    <t>2022.02.24</t>
  </si>
  <si>
    <t>Нормын хоол</t>
  </si>
  <si>
    <t>Шунхлай ХХК, Сод монгол ХХК</t>
  </si>
  <si>
    <t>Тендер амжилтгүй болсон.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</si>
</sst>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/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43" fontId="4" fillId="0" borderId="1" xfId="0" applyNumberFormat="1" applyFont="1" applyBorder="1" applyAlignment="1">
      <alignment vertical="center"/>
    </xf>
    <xf numFmtId="0" fontId="4" fillId="0" borderId="0" xfId="0" applyFont="1"/>
    <xf numFmtId="166" fontId="5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/>
    <xf numFmtId="43" fontId="4" fillId="0" borderId="1" xfId="0" applyNumberFormat="1" applyFont="1" applyBorder="1"/>
    <xf numFmtId="43" fontId="4" fillId="0" borderId="0" xfId="0" applyNumberFormat="1" applyFont="1"/>
    <xf numFmtId="0" fontId="4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/>
    </xf>
    <xf numFmtId="43" fontId="4" fillId="0" borderId="0" xfId="0" applyNumberFormat="1" applyFont="1" applyAlignment="1">
      <alignment vertical="center"/>
    </xf>
    <xf numFmtId="166" fontId="5" fillId="5" borderId="1" xfId="0" applyNumberFormat="1" applyFont="1" applyFill="1" applyBorder="1" applyAlignment="1">
      <alignment horizontal="right" vertical="center"/>
    </xf>
    <xf numFmtId="43" fontId="5" fillId="5" borderId="1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5" borderId="1" xfId="0" applyFill="1" applyBorder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zoomScale="85" zoomScaleNormal="85" workbookViewId="0">
      <selection activeCell="L25" sqref="L25"/>
    </sheetView>
  </sheetViews>
  <sheetFormatPr defaultRowHeight="14.25" x14ac:dyDescent="0.25"/>
  <cols>
    <col min="1" max="1" width="5.85546875" style="58" customWidth="1"/>
    <col min="2" max="2" width="35.7109375" style="20" customWidth="1"/>
    <col min="3" max="4" width="20" style="20" customWidth="1"/>
    <col min="5" max="5" width="17.42578125" style="20" customWidth="1"/>
    <col min="6" max="6" width="17.7109375" style="20" customWidth="1"/>
    <col min="7" max="7" width="34.5703125" style="20" customWidth="1"/>
    <col min="8" max="8" width="16.85546875" style="20" bestFit="1" customWidth="1"/>
    <col min="9" max="16384" width="9.140625" style="20"/>
  </cols>
  <sheetData>
    <row r="2" spans="1:8" ht="15" customHeight="1" x14ac:dyDescent="0.25">
      <c r="A2" s="60" t="s">
        <v>73</v>
      </c>
      <c r="B2" s="60"/>
      <c r="C2" s="60"/>
      <c r="D2" s="60"/>
      <c r="E2" s="60"/>
      <c r="F2" s="60"/>
      <c r="G2" s="60"/>
    </row>
    <row r="3" spans="1:8" ht="17.25" customHeight="1" x14ac:dyDescent="0.25">
      <c r="E3" s="20" t="s">
        <v>138</v>
      </c>
    </row>
    <row r="4" spans="1:8" ht="29.25" customHeight="1" x14ac:dyDescent="0.25">
      <c r="A4" s="31" t="s">
        <v>0</v>
      </c>
      <c r="B4" s="32" t="s">
        <v>1</v>
      </c>
      <c r="C4" s="32" t="s">
        <v>2</v>
      </c>
      <c r="D4" s="32" t="s">
        <v>3</v>
      </c>
      <c r="E4" s="32" t="s">
        <v>4</v>
      </c>
      <c r="F4" s="32" t="s">
        <v>71</v>
      </c>
      <c r="G4" s="33" t="s">
        <v>96</v>
      </c>
    </row>
    <row r="5" spans="1:8" ht="43.5" customHeight="1" x14ac:dyDescent="0.25">
      <c r="A5" s="34">
        <v>42</v>
      </c>
      <c r="B5" s="35" t="s">
        <v>5</v>
      </c>
      <c r="C5" s="56">
        <f>+C6</f>
        <v>3626499900</v>
      </c>
      <c r="D5" s="38">
        <v>669428100</v>
      </c>
      <c r="E5" s="38">
        <v>507456198.52000004</v>
      </c>
      <c r="F5" s="36">
        <f t="shared" ref="F5" si="0">+F6</f>
        <v>161971901.47999999</v>
      </c>
      <c r="G5" s="40" t="s">
        <v>133</v>
      </c>
    </row>
    <row r="6" spans="1:8" x14ac:dyDescent="0.25">
      <c r="A6" s="34">
        <v>43</v>
      </c>
      <c r="B6" s="35" t="s">
        <v>6</v>
      </c>
      <c r="C6" s="56">
        <f>+C7+C18</f>
        <v>3626499900</v>
      </c>
      <c r="D6" s="38">
        <v>669428100</v>
      </c>
      <c r="E6" s="38">
        <v>507456198.52000004</v>
      </c>
      <c r="F6" s="36">
        <f t="shared" ref="F6" si="1">+F7+F18</f>
        <v>161971901.47999999</v>
      </c>
      <c r="G6" s="26"/>
    </row>
    <row r="7" spans="1:8" x14ac:dyDescent="0.25">
      <c r="A7" s="34">
        <v>44</v>
      </c>
      <c r="B7" s="35" t="s">
        <v>7</v>
      </c>
      <c r="C7" s="56">
        <f>+C8+C9+C10+C11+C12+C13+C14+C15+C16</f>
        <v>3301753100</v>
      </c>
      <c r="D7" s="38">
        <v>609920500</v>
      </c>
      <c r="E7" s="38">
        <v>503456198.52000004</v>
      </c>
      <c r="F7" s="36">
        <f t="shared" ref="F7" si="2">+F8+F9+F10+F11+F12+F13+F14+F15+F16</f>
        <v>106464301.47999999</v>
      </c>
      <c r="G7" s="23"/>
      <c r="H7" s="54"/>
    </row>
    <row r="8" spans="1:8" ht="29.25" customHeight="1" x14ac:dyDescent="0.25">
      <c r="A8" s="34">
        <v>45</v>
      </c>
      <c r="B8" s="37" t="s">
        <v>8</v>
      </c>
      <c r="C8" s="56">
        <f>2691213.2*1000</f>
        <v>2691213200</v>
      </c>
      <c r="D8" s="38">
        <v>448535600</v>
      </c>
      <c r="E8" s="38">
        <v>437507687</v>
      </c>
      <c r="F8" s="38">
        <f t="shared" ref="F8:F26" si="3">+D8-E8</f>
        <v>11027913</v>
      </c>
      <c r="G8" s="61" t="s">
        <v>132</v>
      </c>
    </row>
    <row r="9" spans="1:8" ht="30.75" customHeight="1" x14ac:dyDescent="0.25">
      <c r="A9" s="34">
        <v>51</v>
      </c>
      <c r="B9" s="37" t="s">
        <v>9</v>
      </c>
      <c r="C9" s="56">
        <f>69173.3*1000</f>
        <v>69173300</v>
      </c>
      <c r="D9" s="38">
        <v>11528800</v>
      </c>
      <c r="E9" s="38">
        <v>10156115</v>
      </c>
      <c r="F9" s="38">
        <f t="shared" si="3"/>
        <v>1372685</v>
      </c>
      <c r="G9" s="62"/>
    </row>
    <row r="10" spans="1:8" ht="28.5" x14ac:dyDescent="0.25">
      <c r="A10" s="34">
        <v>57</v>
      </c>
      <c r="B10" s="37" t="s">
        <v>10</v>
      </c>
      <c r="C10" s="56">
        <v>80910000</v>
      </c>
      <c r="D10" s="38">
        <v>18140000</v>
      </c>
      <c r="E10" s="38">
        <v>16473804.42</v>
      </c>
      <c r="F10" s="38">
        <f t="shared" si="3"/>
        <v>1666195.58</v>
      </c>
      <c r="G10" s="40" t="s">
        <v>140</v>
      </c>
    </row>
    <row r="11" spans="1:8" ht="28.5" customHeight="1" x14ac:dyDescent="0.25">
      <c r="A11" s="34">
        <v>62</v>
      </c>
      <c r="B11" s="35" t="s">
        <v>11</v>
      </c>
      <c r="C11" s="56">
        <v>96234300</v>
      </c>
      <c r="D11" s="38">
        <v>35623800</v>
      </c>
      <c r="E11" s="38">
        <v>21050042.100000001</v>
      </c>
      <c r="F11" s="38">
        <f t="shared" si="3"/>
        <v>14573757.899999999</v>
      </c>
      <c r="G11" s="40" t="s">
        <v>141</v>
      </c>
    </row>
    <row r="12" spans="1:8" ht="51" customHeight="1" x14ac:dyDescent="0.25">
      <c r="A12" s="34">
        <v>69</v>
      </c>
      <c r="B12" s="35" t="s">
        <v>72</v>
      </c>
      <c r="C12" s="56">
        <v>54095100</v>
      </c>
      <c r="D12" s="38">
        <v>23856300</v>
      </c>
      <c r="E12" s="38">
        <v>11050000</v>
      </c>
      <c r="F12" s="38">
        <f t="shared" si="3"/>
        <v>12806300</v>
      </c>
      <c r="G12" s="40" t="s">
        <v>142</v>
      </c>
    </row>
    <row r="13" spans="1:8" ht="39.75" customHeight="1" x14ac:dyDescent="0.25">
      <c r="A13" s="34">
        <v>73</v>
      </c>
      <c r="B13" s="35" t="s">
        <v>13</v>
      </c>
      <c r="C13" s="56">
        <v>284408300</v>
      </c>
      <c r="D13" s="38">
        <v>53400000</v>
      </c>
      <c r="E13" s="38">
        <v>1398250</v>
      </c>
      <c r="F13" s="38">
        <f t="shared" si="3"/>
        <v>52001750</v>
      </c>
      <c r="G13" s="40" t="s">
        <v>143</v>
      </c>
    </row>
    <row r="14" spans="1:8" ht="28.5" x14ac:dyDescent="0.25">
      <c r="A14" s="34">
        <v>78</v>
      </c>
      <c r="B14" s="35" t="s">
        <v>14</v>
      </c>
      <c r="C14" s="56">
        <v>1786600</v>
      </c>
      <c r="D14" s="38">
        <v>1500000</v>
      </c>
      <c r="E14" s="38">
        <v>328000</v>
      </c>
      <c r="F14" s="38">
        <f t="shared" si="3"/>
        <v>1172000</v>
      </c>
      <c r="G14" s="40" t="s">
        <v>144</v>
      </c>
    </row>
    <row r="15" spans="1:8" ht="29.25" customHeight="1" x14ac:dyDescent="0.25">
      <c r="A15" s="34">
        <v>82</v>
      </c>
      <c r="B15" s="37" t="s">
        <v>15</v>
      </c>
      <c r="C15" s="56">
        <v>14928100</v>
      </c>
      <c r="D15" s="38">
        <v>12836000</v>
      </c>
      <c r="E15" s="38">
        <v>4973300</v>
      </c>
      <c r="F15" s="38">
        <f t="shared" si="3"/>
        <v>7862700</v>
      </c>
      <c r="G15" s="40" t="s">
        <v>145</v>
      </c>
    </row>
    <row r="16" spans="1:8" ht="32.25" customHeight="1" x14ac:dyDescent="0.25">
      <c r="A16" s="34">
        <v>92</v>
      </c>
      <c r="B16" s="35" t="s">
        <v>16</v>
      </c>
      <c r="C16" s="56">
        <v>9004200</v>
      </c>
      <c r="D16" s="38">
        <v>4500000</v>
      </c>
      <c r="E16" s="38">
        <v>519000</v>
      </c>
      <c r="F16" s="38">
        <f t="shared" si="3"/>
        <v>3981000</v>
      </c>
      <c r="G16" s="40" t="s">
        <v>146</v>
      </c>
    </row>
    <row r="17" spans="1:7" x14ac:dyDescent="0.25">
      <c r="A17" s="34"/>
      <c r="B17" s="35"/>
      <c r="C17" s="55"/>
      <c r="D17" s="38"/>
      <c r="E17" s="38"/>
      <c r="F17" s="38">
        <f t="shared" si="3"/>
        <v>0</v>
      </c>
      <c r="G17" s="23"/>
    </row>
    <row r="18" spans="1:7" ht="42.75" customHeight="1" x14ac:dyDescent="0.25">
      <c r="A18" s="34">
        <v>101</v>
      </c>
      <c r="B18" s="35" t="s">
        <v>17</v>
      </c>
      <c r="C18" s="56">
        <f>324746.8*1000</f>
        <v>324746800</v>
      </c>
      <c r="D18" s="38">
        <v>59507600</v>
      </c>
      <c r="E18" s="38">
        <v>4000000</v>
      </c>
      <c r="F18" s="38">
        <f t="shared" si="3"/>
        <v>55507600</v>
      </c>
      <c r="G18" s="40" t="s">
        <v>133</v>
      </c>
    </row>
    <row r="19" spans="1:7" x14ac:dyDescent="0.25">
      <c r="A19" s="34"/>
      <c r="B19" s="35"/>
      <c r="C19" s="55"/>
      <c r="D19" s="38"/>
      <c r="E19" s="38"/>
      <c r="F19" s="38">
        <f t="shared" si="3"/>
        <v>0</v>
      </c>
      <c r="G19" s="23"/>
    </row>
    <row r="20" spans="1:7" ht="29.25" customHeight="1" x14ac:dyDescent="0.25">
      <c r="A20" s="34">
        <v>106</v>
      </c>
      <c r="B20" s="37" t="s">
        <v>103</v>
      </c>
      <c r="C20" s="56">
        <f>324746.8*1000</f>
        <v>324746800</v>
      </c>
      <c r="D20" s="38">
        <v>59507600</v>
      </c>
      <c r="E20" s="38">
        <v>4000000</v>
      </c>
      <c r="F20" s="38">
        <f t="shared" si="3"/>
        <v>55507600</v>
      </c>
      <c r="G20" s="23"/>
    </row>
    <row r="21" spans="1:7" x14ac:dyDescent="0.25">
      <c r="A21" s="22"/>
      <c r="B21" s="23"/>
      <c r="C21" s="39"/>
      <c r="D21" s="23"/>
      <c r="E21" s="23"/>
      <c r="F21" s="38">
        <f t="shared" si="3"/>
        <v>0</v>
      </c>
      <c r="G21" s="23"/>
    </row>
    <row r="22" spans="1:7" x14ac:dyDescent="0.25">
      <c r="A22" s="22"/>
      <c r="B22" s="23" t="s">
        <v>105</v>
      </c>
      <c r="C22" s="25"/>
      <c r="D22" s="25"/>
      <c r="E22" s="25"/>
      <c r="F22" s="38">
        <f t="shared" si="3"/>
        <v>0</v>
      </c>
      <c r="G22" s="26"/>
    </row>
    <row r="23" spans="1:7" x14ac:dyDescent="0.25">
      <c r="A23" s="22"/>
      <c r="B23" s="23" t="s">
        <v>106</v>
      </c>
      <c r="C23" s="25"/>
      <c r="D23" s="25"/>
      <c r="E23" s="25"/>
      <c r="F23" s="38">
        <f t="shared" si="3"/>
        <v>0</v>
      </c>
      <c r="G23" s="23"/>
    </row>
    <row r="24" spans="1:7" x14ac:dyDescent="0.25">
      <c r="A24" s="22"/>
      <c r="B24" s="23"/>
      <c r="C24" s="23"/>
      <c r="D24" s="23"/>
      <c r="E24" s="23"/>
      <c r="F24" s="38">
        <f t="shared" si="3"/>
        <v>0</v>
      </c>
      <c r="G24" s="23"/>
    </row>
    <row r="25" spans="1:7" x14ac:dyDescent="0.25">
      <c r="A25" s="22"/>
      <c r="B25" s="23" t="s">
        <v>107</v>
      </c>
      <c r="C25" s="25"/>
      <c r="D25" s="25"/>
      <c r="E25" s="25"/>
      <c r="F25" s="38">
        <f t="shared" si="3"/>
        <v>0</v>
      </c>
      <c r="G25" s="23"/>
    </row>
    <row r="26" spans="1:7" x14ac:dyDescent="0.25">
      <c r="A26" s="22"/>
      <c r="B26" s="23"/>
      <c r="C26" s="23"/>
      <c r="D26" s="23"/>
      <c r="E26" s="23"/>
      <c r="F26" s="38">
        <f t="shared" si="3"/>
        <v>0</v>
      </c>
      <c r="G26" s="23"/>
    </row>
    <row r="27" spans="1:7" x14ac:dyDescent="0.25">
      <c r="A27" s="22"/>
      <c r="B27" s="23" t="s">
        <v>130</v>
      </c>
      <c r="C27" s="23"/>
      <c r="D27" s="23"/>
      <c r="E27" s="23"/>
      <c r="F27" s="38"/>
      <c r="G27" s="23"/>
    </row>
    <row r="28" spans="1:7" x14ac:dyDescent="0.25">
      <c r="A28" s="22"/>
      <c r="B28" s="23" t="s">
        <v>104</v>
      </c>
      <c r="C28" s="25">
        <f>+C5</f>
        <v>3626499900</v>
      </c>
      <c r="D28" s="25">
        <f t="shared" ref="D28" si="4">+D5</f>
        <v>669428100</v>
      </c>
      <c r="E28" s="25">
        <v>613920500</v>
      </c>
      <c r="F28" s="25">
        <f>+D28-E28</f>
        <v>55507600</v>
      </c>
      <c r="G28" s="26"/>
    </row>
    <row r="30" spans="1:7" x14ac:dyDescent="0.25">
      <c r="E30" s="41"/>
    </row>
    <row r="32" spans="1:7" x14ac:dyDescent="0.25">
      <c r="A32" s="60" t="s">
        <v>121</v>
      </c>
      <c r="B32" s="60"/>
      <c r="C32" s="60"/>
      <c r="D32" s="60"/>
      <c r="E32" s="60"/>
      <c r="F32" s="60"/>
      <c r="G32" s="60"/>
    </row>
  </sheetData>
  <mergeCells count="3">
    <mergeCell ref="A32:G32"/>
    <mergeCell ref="A2:G2"/>
    <mergeCell ref="G8:G9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5" sqref="A5:F9"/>
    </sheetView>
  </sheetViews>
  <sheetFormatPr defaultRowHeight="14.25" x14ac:dyDescent="0.25"/>
  <cols>
    <col min="1" max="1" width="4.5703125" style="20" customWidth="1"/>
    <col min="2" max="2" width="36.28515625" style="20" customWidth="1"/>
    <col min="3" max="3" width="15.42578125" style="20" customWidth="1"/>
    <col min="4" max="4" width="15" style="20" customWidth="1"/>
    <col min="5" max="5" width="21.140625" style="20" customWidth="1"/>
    <col min="6" max="6" width="36.42578125" style="20" customWidth="1"/>
    <col min="7" max="16384" width="9.140625" style="20"/>
  </cols>
  <sheetData>
    <row r="1" spans="1:6" x14ac:dyDescent="0.25">
      <c r="A1" s="60" t="s">
        <v>76</v>
      </c>
      <c r="B1" s="60"/>
      <c r="C1" s="60"/>
      <c r="D1" s="60"/>
      <c r="E1" s="60"/>
      <c r="F1" s="60"/>
    </row>
    <row r="2" spans="1:6" x14ac:dyDescent="0.2">
      <c r="F2" s="29" t="s">
        <v>139</v>
      </c>
    </row>
    <row r="3" spans="1:6" x14ac:dyDescent="0.25">
      <c r="A3" s="63" t="s">
        <v>18</v>
      </c>
      <c r="B3" s="64" t="s">
        <v>19</v>
      </c>
      <c r="C3" s="63" t="s">
        <v>20</v>
      </c>
      <c r="D3" s="64" t="s">
        <v>21</v>
      </c>
      <c r="E3" s="63" t="s">
        <v>22</v>
      </c>
      <c r="F3" s="63"/>
    </row>
    <row r="4" spans="1:6" x14ac:dyDescent="0.25">
      <c r="A4" s="63"/>
      <c r="B4" s="64"/>
      <c r="C4" s="63"/>
      <c r="D4" s="64"/>
      <c r="E4" s="21" t="s">
        <v>23</v>
      </c>
      <c r="F4" s="21" t="s">
        <v>24</v>
      </c>
    </row>
    <row r="5" spans="1:6" ht="20.25" customHeight="1" x14ac:dyDescent="0.2">
      <c r="A5" s="22">
        <v>1</v>
      </c>
      <c r="B5" s="23" t="s">
        <v>25</v>
      </c>
      <c r="C5" s="30">
        <v>69724.800000000003</v>
      </c>
      <c r="D5" s="24">
        <v>13844.5</v>
      </c>
      <c r="E5" s="23" t="s">
        <v>26</v>
      </c>
      <c r="F5" s="23" t="s">
        <v>27</v>
      </c>
    </row>
    <row r="6" spans="1:6" ht="20.25" customHeight="1" x14ac:dyDescent="0.25">
      <c r="A6" s="22">
        <v>2</v>
      </c>
      <c r="B6" s="23" t="s">
        <v>28</v>
      </c>
      <c r="C6" s="57">
        <v>7580.7</v>
      </c>
      <c r="D6" s="25">
        <v>1498.3</v>
      </c>
      <c r="E6" s="23" t="s">
        <v>29</v>
      </c>
      <c r="F6" s="23" t="s">
        <v>27</v>
      </c>
    </row>
    <row r="7" spans="1:6" ht="20.25" customHeight="1" x14ac:dyDescent="0.2">
      <c r="A7" s="22">
        <v>3</v>
      </c>
      <c r="B7" s="23" t="s">
        <v>12</v>
      </c>
      <c r="C7" s="30">
        <v>18486</v>
      </c>
      <c r="D7" s="24">
        <v>6505.6</v>
      </c>
      <c r="E7" s="23" t="s">
        <v>137</v>
      </c>
      <c r="F7" s="23" t="s">
        <v>30</v>
      </c>
    </row>
    <row r="8" spans="1:6" ht="20.25" customHeight="1" x14ac:dyDescent="0.25">
      <c r="A8" s="22">
        <v>4</v>
      </c>
      <c r="B8" s="23" t="s">
        <v>31</v>
      </c>
      <c r="C8" s="57">
        <v>79386.600000000006</v>
      </c>
      <c r="D8" s="25">
        <f>5999.9+5999.9</f>
        <v>11999.8</v>
      </c>
      <c r="E8" s="23" t="s">
        <v>136</v>
      </c>
      <c r="F8" s="23" t="s">
        <v>30</v>
      </c>
    </row>
    <row r="9" spans="1:6" ht="27" customHeight="1" x14ac:dyDescent="0.25">
      <c r="A9" s="22">
        <v>5</v>
      </c>
      <c r="B9" s="23" t="s">
        <v>131</v>
      </c>
      <c r="C9" s="25">
        <v>33344.5</v>
      </c>
      <c r="D9" s="25">
        <v>11050</v>
      </c>
      <c r="E9" s="23" t="s">
        <v>135</v>
      </c>
      <c r="F9" s="26"/>
    </row>
    <row r="10" spans="1:6" ht="20.25" customHeight="1" x14ac:dyDescent="0.25">
      <c r="A10" s="22">
        <v>6</v>
      </c>
      <c r="B10" s="23"/>
      <c r="C10" s="25"/>
      <c r="D10" s="25"/>
      <c r="E10" s="26"/>
      <c r="F10" s="23"/>
    </row>
    <row r="11" spans="1:6" ht="20.25" customHeight="1" x14ac:dyDescent="0.25">
      <c r="A11" s="22">
        <v>7</v>
      </c>
      <c r="B11" s="23"/>
      <c r="C11" s="25"/>
      <c r="D11" s="25"/>
      <c r="E11" s="23"/>
      <c r="F11" s="26"/>
    </row>
    <row r="12" spans="1:6" ht="20.25" customHeight="1" x14ac:dyDescent="0.25">
      <c r="A12" s="22">
        <v>8</v>
      </c>
      <c r="B12" s="26"/>
      <c r="C12" s="25"/>
      <c r="D12" s="25"/>
      <c r="E12" s="23"/>
      <c r="F12" s="26"/>
    </row>
    <row r="13" spans="1:6" ht="20.25" customHeight="1" x14ac:dyDescent="0.25">
      <c r="A13" s="22">
        <v>9</v>
      </c>
      <c r="B13" s="26"/>
      <c r="C13" s="25"/>
      <c r="D13" s="25"/>
      <c r="E13" s="26"/>
      <c r="F13" s="26"/>
    </row>
    <row r="14" spans="1:6" ht="20.25" customHeight="1" x14ac:dyDescent="0.25">
      <c r="A14" s="22">
        <v>10</v>
      </c>
      <c r="B14" s="23"/>
      <c r="C14" s="25"/>
      <c r="D14" s="25"/>
      <c r="E14" s="23"/>
      <c r="F14" s="23"/>
    </row>
    <row r="15" spans="1:6" ht="20.25" customHeight="1" x14ac:dyDescent="0.25">
      <c r="A15" s="22">
        <v>11</v>
      </c>
      <c r="B15" s="26"/>
      <c r="C15" s="25"/>
      <c r="D15" s="25"/>
      <c r="E15" s="26"/>
      <c r="F15" s="23"/>
    </row>
    <row r="16" spans="1:6" ht="20.25" customHeight="1" x14ac:dyDescent="0.25">
      <c r="A16" s="22">
        <v>12</v>
      </c>
      <c r="B16" s="23"/>
      <c r="C16" s="25"/>
      <c r="D16" s="25"/>
      <c r="E16" s="26"/>
      <c r="F16" s="26"/>
    </row>
    <row r="17" spans="1:7" ht="20.25" customHeight="1" x14ac:dyDescent="0.25">
      <c r="A17" s="22">
        <v>13</v>
      </c>
      <c r="B17" s="23"/>
      <c r="C17" s="25"/>
      <c r="D17" s="25"/>
      <c r="E17" s="26"/>
      <c r="F17" s="26"/>
    </row>
    <row r="18" spans="1:7" ht="20.25" customHeight="1" x14ac:dyDescent="0.2">
      <c r="A18" s="22">
        <v>14</v>
      </c>
      <c r="B18" s="27"/>
      <c r="C18" s="24"/>
      <c r="D18" s="24"/>
      <c r="E18" s="27"/>
      <c r="F18" s="26"/>
    </row>
    <row r="19" spans="1:7" ht="20.25" customHeight="1" x14ac:dyDescent="0.2">
      <c r="A19" s="22">
        <v>15</v>
      </c>
      <c r="B19" s="27"/>
      <c r="C19" s="24"/>
      <c r="D19" s="24"/>
      <c r="E19" s="27"/>
      <c r="F19" s="26"/>
    </row>
    <row r="20" spans="1:7" ht="20.25" customHeight="1" x14ac:dyDescent="0.2">
      <c r="A20" s="22">
        <v>16</v>
      </c>
      <c r="B20" s="27"/>
      <c r="C20" s="24"/>
      <c r="D20" s="24"/>
      <c r="E20" s="27"/>
      <c r="F20" s="26"/>
    </row>
    <row r="21" spans="1:7" ht="20.25" customHeight="1" x14ac:dyDescent="0.25">
      <c r="A21" s="22">
        <v>17</v>
      </c>
      <c r="B21" s="23"/>
      <c r="C21" s="28"/>
      <c r="D21" s="28"/>
      <c r="E21" s="26"/>
      <c r="F21" s="26"/>
    </row>
    <row r="22" spans="1:7" ht="20.25" customHeight="1" x14ac:dyDescent="0.25">
      <c r="A22" s="22">
        <v>18</v>
      </c>
      <c r="B22" s="26"/>
      <c r="C22" s="28"/>
      <c r="D22" s="25"/>
      <c r="E22" s="26"/>
      <c r="F22" s="26"/>
    </row>
    <row r="24" spans="1:7" x14ac:dyDescent="0.25">
      <c r="A24" s="60" t="s">
        <v>121</v>
      </c>
      <c r="B24" s="60"/>
      <c r="C24" s="60"/>
      <c r="D24" s="60"/>
      <c r="E24" s="60"/>
      <c r="F24" s="60"/>
      <c r="G24" s="60"/>
    </row>
  </sheetData>
  <mergeCells count="7">
    <mergeCell ref="A24:G24"/>
    <mergeCell ref="A1:F1"/>
    <mergeCell ref="A3:A4"/>
    <mergeCell ref="B3:B4"/>
    <mergeCell ref="C3:C4"/>
    <mergeCell ref="D3:D4"/>
    <mergeCell ref="E3:F3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D33" sqref="D33"/>
    </sheetView>
  </sheetViews>
  <sheetFormatPr defaultRowHeight="14.25" x14ac:dyDescent="0.2"/>
  <cols>
    <col min="1" max="1" width="15.5703125" style="29" customWidth="1"/>
    <col min="2" max="2" width="12.85546875" style="29" customWidth="1"/>
    <col min="3" max="3" width="11.140625" style="29" customWidth="1"/>
    <col min="4" max="4" width="27.28515625" style="29" customWidth="1"/>
    <col min="5" max="5" width="17.140625" style="29" customWidth="1"/>
    <col min="6" max="6" width="16.42578125" style="29" customWidth="1"/>
    <col min="7" max="7" width="26.140625" style="29" customWidth="1"/>
    <col min="8" max="16384" width="9.140625" style="29"/>
  </cols>
  <sheetData>
    <row r="2" spans="1:7" x14ac:dyDescent="0.2">
      <c r="A2" s="65" t="s">
        <v>75</v>
      </c>
      <c r="B2" s="65"/>
      <c r="C2" s="65"/>
      <c r="D2" s="65"/>
      <c r="E2" s="65"/>
      <c r="F2" s="65"/>
      <c r="G2" s="65"/>
    </row>
    <row r="3" spans="1:7" ht="9" customHeight="1" x14ac:dyDescent="0.2">
      <c r="A3" s="42"/>
      <c r="B3" s="42"/>
      <c r="C3" s="42"/>
      <c r="D3" s="42"/>
      <c r="E3" s="42"/>
      <c r="F3" s="42"/>
      <c r="G3" s="42"/>
    </row>
    <row r="4" spans="1:7" x14ac:dyDescent="0.2">
      <c r="G4" s="29" t="s">
        <v>139</v>
      </c>
    </row>
    <row r="5" spans="1:7" s="42" customFormat="1" x14ac:dyDescent="0.2">
      <c r="A5" s="43" t="s">
        <v>32</v>
      </c>
      <c r="B5" s="43" t="s">
        <v>33</v>
      </c>
      <c r="C5" s="43" t="s">
        <v>34</v>
      </c>
      <c r="D5" s="43" t="s">
        <v>35</v>
      </c>
      <c r="E5" s="43" t="s">
        <v>36</v>
      </c>
      <c r="F5" s="43" t="s">
        <v>37</v>
      </c>
      <c r="G5" s="43" t="s">
        <v>38</v>
      </c>
    </row>
    <row r="6" spans="1:7" s="20" customFormat="1" ht="34.5" customHeight="1" x14ac:dyDescent="0.25">
      <c r="A6" s="44">
        <v>1102899097</v>
      </c>
      <c r="B6" s="23" t="s">
        <v>101</v>
      </c>
      <c r="C6" s="45">
        <v>44608</v>
      </c>
      <c r="D6" s="26" t="s">
        <v>116</v>
      </c>
      <c r="E6" s="23"/>
      <c r="F6" s="25">
        <v>5999917</v>
      </c>
      <c r="G6" s="23" t="s">
        <v>102</v>
      </c>
    </row>
    <row r="7" spans="1:7" x14ac:dyDescent="0.2">
      <c r="A7" s="46">
        <v>100900012043</v>
      </c>
      <c r="B7" s="27" t="s">
        <v>39</v>
      </c>
      <c r="C7" s="47">
        <v>43868</v>
      </c>
      <c r="D7" s="27" t="s">
        <v>40</v>
      </c>
      <c r="E7" s="24">
        <v>299789200</v>
      </c>
      <c r="F7" s="27"/>
      <c r="G7" s="27" t="s">
        <v>41</v>
      </c>
    </row>
    <row r="8" spans="1:7" x14ac:dyDescent="0.2">
      <c r="A8" s="46">
        <v>102500012326</v>
      </c>
      <c r="B8" s="27" t="s">
        <v>122</v>
      </c>
      <c r="C8" s="45">
        <v>44608</v>
      </c>
      <c r="D8" s="27" t="s">
        <v>26</v>
      </c>
      <c r="E8" s="24"/>
      <c r="F8" s="24">
        <v>6072878.8300000001</v>
      </c>
      <c r="G8" s="27" t="s">
        <v>134</v>
      </c>
    </row>
    <row r="9" spans="1:7" x14ac:dyDescent="0.2">
      <c r="A9" s="46">
        <v>5133299161</v>
      </c>
      <c r="B9" s="27" t="s">
        <v>147</v>
      </c>
      <c r="C9" s="47" t="s">
        <v>148</v>
      </c>
      <c r="D9" s="27" t="s">
        <v>135</v>
      </c>
      <c r="E9" s="24"/>
      <c r="F9" s="24">
        <v>6180000</v>
      </c>
      <c r="G9" s="27" t="s">
        <v>149</v>
      </c>
    </row>
    <row r="10" spans="1:7" x14ac:dyDescent="0.2">
      <c r="A10" s="46"/>
      <c r="B10" s="27"/>
      <c r="C10" s="47"/>
      <c r="D10" s="27"/>
      <c r="E10" s="27"/>
      <c r="F10" s="48"/>
      <c r="G10" s="27"/>
    </row>
    <row r="14" spans="1:7" s="20" customFormat="1" x14ac:dyDescent="0.25">
      <c r="A14" s="60" t="s">
        <v>121</v>
      </c>
      <c r="B14" s="60"/>
      <c r="C14" s="60"/>
      <c r="D14" s="60"/>
      <c r="E14" s="60"/>
      <c r="F14" s="60"/>
      <c r="G14" s="60"/>
    </row>
    <row r="15" spans="1:7" x14ac:dyDescent="0.2">
      <c r="F15" s="49"/>
    </row>
    <row r="16" spans="1:7" x14ac:dyDescent="0.2">
      <c r="F16" s="49"/>
    </row>
    <row r="17" spans="6:6" x14ac:dyDescent="0.2">
      <c r="F17" s="49"/>
    </row>
  </sheetData>
  <mergeCells count="2">
    <mergeCell ref="A2:G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workbookViewId="0">
      <selection activeCell="C29" sqref="C29"/>
    </sheetView>
  </sheetViews>
  <sheetFormatPr defaultRowHeight="15" x14ac:dyDescent="0.2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 x14ac:dyDescent="0.25">
      <c r="A2" s="67" t="s">
        <v>74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5">
      <c r="H3" s="68" t="s">
        <v>139</v>
      </c>
      <c r="I3" s="68"/>
      <c r="J3" s="68"/>
      <c r="K3" s="68"/>
    </row>
    <row r="4" spans="1:11" ht="24" customHeight="1" x14ac:dyDescent="0.25">
      <c r="A4" s="74" t="s">
        <v>42</v>
      </c>
      <c r="B4" s="74" t="s">
        <v>18</v>
      </c>
      <c r="C4" s="74" t="s">
        <v>43</v>
      </c>
      <c r="D4" s="73" t="s">
        <v>44</v>
      </c>
      <c r="E4" s="73" t="s">
        <v>45</v>
      </c>
      <c r="F4" s="73" t="s">
        <v>46</v>
      </c>
      <c r="G4" s="73" t="s">
        <v>47</v>
      </c>
      <c r="H4" s="73"/>
      <c r="I4" s="73"/>
      <c r="J4" s="73"/>
      <c r="K4" s="73"/>
    </row>
    <row r="5" spans="1:11" ht="75" x14ac:dyDescent="0.25">
      <c r="A5" s="74"/>
      <c r="B5" s="74"/>
      <c r="C5" s="74"/>
      <c r="D5" s="73"/>
      <c r="E5" s="73"/>
      <c r="F5" s="73"/>
      <c r="G5" s="11" t="s">
        <v>48</v>
      </c>
      <c r="H5" s="11" t="s">
        <v>49</v>
      </c>
      <c r="I5" s="11" t="s">
        <v>50</v>
      </c>
      <c r="J5" s="12" t="s">
        <v>51</v>
      </c>
      <c r="K5" s="11" t="s">
        <v>52</v>
      </c>
    </row>
    <row r="6" spans="1:11" x14ac:dyDescent="0.25">
      <c r="A6" s="69" t="s">
        <v>53</v>
      </c>
      <c r="B6" s="1">
        <v>1.1000000000000001</v>
      </c>
      <c r="C6" s="1" t="s">
        <v>54</v>
      </c>
      <c r="D6" s="2"/>
      <c r="E6" s="2"/>
      <c r="F6" s="2"/>
      <c r="G6" s="2"/>
      <c r="H6" s="2"/>
      <c r="I6" s="2"/>
      <c r="J6" s="2"/>
      <c r="K6" s="2"/>
    </row>
    <row r="7" spans="1:11" x14ac:dyDescent="0.25">
      <c r="A7" s="70"/>
      <c r="B7" s="1">
        <v>1.2</v>
      </c>
      <c r="C7" s="1" t="s">
        <v>55</v>
      </c>
      <c r="D7" s="2"/>
      <c r="E7" s="2"/>
      <c r="F7" s="2"/>
      <c r="G7" s="2"/>
      <c r="H7" s="2"/>
      <c r="I7" s="2"/>
      <c r="J7" s="2"/>
      <c r="K7" s="2"/>
    </row>
    <row r="8" spans="1:11" x14ac:dyDescent="0.25">
      <c r="A8" s="70"/>
      <c r="B8" s="1">
        <v>1.3</v>
      </c>
      <c r="C8" s="1" t="s">
        <v>56</v>
      </c>
      <c r="D8" s="2">
        <v>153</v>
      </c>
      <c r="E8" s="2">
        <v>149</v>
      </c>
      <c r="F8" s="2">
        <v>4</v>
      </c>
      <c r="G8" s="2">
        <v>2</v>
      </c>
      <c r="H8" s="2"/>
      <c r="I8" s="2"/>
      <c r="J8" s="2">
        <v>1</v>
      </c>
      <c r="K8" s="2">
        <v>1</v>
      </c>
    </row>
    <row r="9" spans="1:11" x14ac:dyDescent="0.25">
      <c r="A9" s="70"/>
      <c r="B9" s="1">
        <v>1.4</v>
      </c>
      <c r="C9" s="1" t="s">
        <v>57</v>
      </c>
      <c r="D9" s="2"/>
      <c r="E9" s="2"/>
      <c r="F9" s="2"/>
      <c r="G9" s="2"/>
      <c r="H9" s="2"/>
      <c r="I9" s="2"/>
      <c r="J9" s="2"/>
      <c r="K9" s="2"/>
    </row>
    <row r="10" spans="1:11" ht="45" x14ac:dyDescent="0.25">
      <c r="A10" s="70"/>
      <c r="B10" s="1">
        <v>1.5</v>
      </c>
      <c r="C10" s="10" t="s">
        <v>58</v>
      </c>
      <c r="D10" s="2"/>
      <c r="E10" s="2"/>
      <c r="F10" s="2"/>
      <c r="G10" s="2"/>
      <c r="H10" s="2"/>
      <c r="I10" s="2"/>
      <c r="J10" s="2"/>
      <c r="K10" s="2"/>
    </row>
    <row r="11" spans="1:11" ht="30" x14ac:dyDescent="0.25">
      <c r="A11" s="70"/>
      <c r="B11" s="1">
        <v>1.6</v>
      </c>
      <c r="C11" s="10" t="s">
        <v>59</v>
      </c>
      <c r="D11" s="2"/>
      <c r="E11" s="2"/>
      <c r="F11" s="2"/>
      <c r="G11" s="2"/>
      <c r="H11" s="2"/>
      <c r="I11" s="2"/>
      <c r="J11" s="2"/>
      <c r="K11" s="2"/>
    </row>
    <row r="12" spans="1:11" ht="30" hidden="1" x14ac:dyDescent="0.25">
      <c r="A12" s="70"/>
      <c r="B12" s="1">
        <v>1.7</v>
      </c>
      <c r="C12" s="10" t="s">
        <v>60</v>
      </c>
      <c r="D12" s="2"/>
      <c r="E12" s="2"/>
      <c r="F12" s="2"/>
      <c r="G12" s="2"/>
      <c r="H12" s="2"/>
      <c r="I12" s="2"/>
      <c r="J12" s="2"/>
      <c r="K12" s="2"/>
    </row>
    <row r="13" spans="1:11" ht="30" hidden="1" x14ac:dyDescent="0.25">
      <c r="A13" s="70"/>
      <c r="B13" s="1">
        <v>1.8</v>
      </c>
      <c r="C13" s="10" t="s">
        <v>61</v>
      </c>
      <c r="D13" s="2"/>
      <c r="E13" s="2"/>
      <c r="F13" s="2"/>
      <c r="G13" s="2"/>
      <c r="H13" s="2"/>
      <c r="I13" s="2"/>
      <c r="J13" s="2"/>
      <c r="K13" s="2"/>
    </row>
    <row r="14" spans="1:11" ht="30" hidden="1" x14ac:dyDescent="0.25">
      <c r="A14" s="70"/>
      <c r="B14" s="1">
        <v>1.9</v>
      </c>
      <c r="C14" s="10" t="s">
        <v>62</v>
      </c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70"/>
      <c r="B15" s="3" t="s">
        <v>63</v>
      </c>
      <c r="C15" s="1" t="s">
        <v>64</v>
      </c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70"/>
      <c r="B16" s="1">
        <v>1.1100000000000001</v>
      </c>
      <c r="C16" s="1" t="s">
        <v>65</v>
      </c>
      <c r="D16" s="2">
        <v>8</v>
      </c>
      <c r="E16" s="2">
        <v>7</v>
      </c>
      <c r="F16" s="2">
        <v>1</v>
      </c>
      <c r="G16" s="2"/>
      <c r="H16" s="2"/>
      <c r="I16" s="2"/>
      <c r="J16" s="2">
        <v>1</v>
      </c>
      <c r="K16" s="2"/>
    </row>
    <row r="17" spans="1:11" x14ac:dyDescent="0.25">
      <c r="A17" s="71"/>
      <c r="B17" s="1"/>
      <c r="C17" s="1" t="s">
        <v>66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72" t="s">
        <v>67</v>
      </c>
      <c r="B18" s="1">
        <v>2.1</v>
      </c>
      <c r="C18" s="1" t="s">
        <v>68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72"/>
      <c r="B19" s="1">
        <v>2.2000000000000002</v>
      </c>
      <c r="C19" s="1" t="s">
        <v>69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72"/>
      <c r="B20" s="1">
        <v>2.2999999999999998</v>
      </c>
      <c r="C20" s="1" t="s">
        <v>70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1"/>
      <c r="B21" s="1"/>
      <c r="C21" s="1" t="s">
        <v>66</v>
      </c>
      <c r="D21" s="2">
        <f>+D8+D16</f>
        <v>161</v>
      </c>
      <c r="E21" s="2">
        <f t="shared" ref="E21:K21" si="0">+E8+E16</f>
        <v>156</v>
      </c>
      <c r="F21" s="2">
        <f t="shared" si="0"/>
        <v>5</v>
      </c>
      <c r="G21" s="2">
        <f t="shared" si="0"/>
        <v>2</v>
      </c>
      <c r="H21" s="2">
        <f t="shared" si="0"/>
        <v>0</v>
      </c>
      <c r="I21" s="2">
        <f t="shared" si="0"/>
        <v>0</v>
      </c>
      <c r="J21" s="2">
        <f t="shared" si="0"/>
        <v>2</v>
      </c>
      <c r="K21" s="2">
        <f t="shared" si="0"/>
        <v>1</v>
      </c>
    </row>
    <row r="24" spans="1:11" s="5" customFormat="1" ht="12.75" x14ac:dyDescent="0.25">
      <c r="A24" s="66" t="s">
        <v>121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D31" sqref="D31"/>
    </sheetView>
  </sheetViews>
  <sheetFormatPr defaultRowHeight="14.25" x14ac:dyDescent="0.2"/>
  <cols>
    <col min="1" max="1" width="5.140625" style="29" customWidth="1"/>
    <col min="2" max="2" width="60.42578125" style="29" customWidth="1"/>
    <col min="3" max="3" width="19" style="29" customWidth="1"/>
    <col min="4" max="4" width="16.5703125" style="29" customWidth="1"/>
    <col min="5" max="5" width="17.42578125" style="29" customWidth="1"/>
    <col min="6" max="6" width="18.140625" style="29" customWidth="1"/>
    <col min="7" max="7" width="9" style="29" customWidth="1"/>
    <col min="8" max="16384" width="9.140625" style="29"/>
  </cols>
  <sheetData>
    <row r="2" spans="1:7" x14ac:dyDescent="0.2">
      <c r="A2" s="65" t="s">
        <v>95</v>
      </c>
      <c r="B2" s="65"/>
      <c r="C2" s="65"/>
      <c r="D2" s="65"/>
      <c r="E2" s="65"/>
      <c r="F2" s="65"/>
    </row>
    <row r="3" spans="1:7" x14ac:dyDescent="0.2">
      <c r="A3" s="42"/>
      <c r="B3" s="42"/>
      <c r="C3" s="42"/>
      <c r="D3" s="42"/>
      <c r="E3" s="42"/>
      <c r="F3" s="42"/>
    </row>
    <row r="4" spans="1:7" x14ac:dyDescent="0.2">
      <c r="E4" s="75" t="s">
        <v>139</v>
      </c>
      <c r="F4" s="75"/>
    </row>
    <row r="5" spans="1:7" ht="15" customHeight="1" x14ac:dyDescent="0.2">
      <c r="A5" s="76" t="s">
        <v>77</v>
      </c>
      <c r="B5" s="76" t="s">
        <v>78</v>
      </c>
      <c r="C5" s="43" t="s">
        <v>79</v>
      </c>
      <c r="D5" s="78" t="s">
        <v>80</v>
      </c>
      <c r="E5" s="79"/>
      <c r="F5" s="43" t="s">
        <v>81</v>
      </c>
      <c r="G5" s="50"/>
    </row>
    <row r="6" spans="1:7" x14ac:dyDescent="0.2">
      <c r="A6" s="77"/>
      <c r="B6" s="77"/>
      <c r="C6" s="43" t="s">
        <v>82</v>
      </c>
      <c r="D6" s="80" t="s">
        <v>83</v>
      </c>
      <c r="E6" s="81"/>
      <c r="F6" s="43" t="s">
        <v>84</v>
      </c>
      <c r="G6" s="50"/>
    </row>
    <row r="7" spans="1:7" x14ac:dyDescent="0.2">
      <c r="A7" s="51">
        <v>1</v>
      </c>
      <c r="B7" s="52" t="s">
        <v>85</v>
      </c>
      <c r="C7" s="56">
        <f>+C8</f>
        <v>3626499900</v>
      </c>
      <c r="D7" s="38">
        <v>669428100</v>
      </c>
      <c r="E7" s="38">
        <v>507456198.52000004</v>
      </c>
      <c r="F7" s="36">
        <f t="shared" ref="F7" si="0">+F8</f>
        <v>161971901.47999999</v>
      </c>
      <c r="G7" s="53"/>
    </row>
    <row r="8" spans="1:7" x14ac:dyDescent="0.2">
      <c r="A8" s="51">
        <v>2</v>
      </c>
      <c r="B8" s="52" t="s">
        <v>100</v>
      </c>
      <c r="C8" s="56">
        <f>+C9+C20</f>
        <v>3626499900</v>
      </c>
      <c r="D8" s="38">
        <v>669428100</v>
      </c>
      <c r="E8" s="38">
        <v>507456198.52000004</v>
      </c>
      <c r="F8" s="36">
        <f t="shared" ref="F8" si="1">+F9+F20</f>
        <v>161971901.47999999</v>
      </c>
      <c r="G8" s="27"/>
    </row>
    <row r="9" spans="1:7" x14ac:dyDescent="0.2">
      <c r="A9" s="51">
        <v>3</v>
      </c>
      <c r="B9" s="52" t="s">
        <v>86</v>
      </c>
      <c r="C9" s="56">
        <f>+C10+C11+C12+C13+C14+C15+C16+C17+C18</f>
        <v>3301753100</v>
      </c>
      <c r="D9" s="38">
        <v>609920500</v>
      </c>
      <c r="E9" s="38">
        <v>503456198.52000004</v>
      </c>
      <c r="F9" s="36">
        <f t="shared" ref="F9" si="2">+F10+F11+F12+F13+F14+F15+F16+F17+F18</f>
        <v>106464301.47999999</v>
      </c>
      <c r="G9" s="27"/>
    </row>
    <row r="10" spans="1:7" s="20" customFormat="1" ht="15.75" customHeight="1" x14ac:dyDescent="0.2">
      <c r="A10" s="51">
        <v>4</v>
      </c>
      <c r="B10" s="44" t="s">
        <v>87</v>
      </c>
      <c r="C10" s="56">
        <f>2691213.2*1000</f>
        <v>2691213200</v>
      </c>
      <c r="D10" s="38">
        <v>448535600</v>
      </c>
      <c r="E10" s="38">
        <v>437507687</v>
      </c>
      <c r="F10" s="38">
        <f t="shared" ref="F10:F18" si="3">+D10-E10</f>
        <v>11027913</v>
      </c>
      <c r="G10" s="26"/>
    </row>
    <row r="11" spans="1:7" x14ac:dyDescent="0.2">
      <c r="A11" s="51">
        <v>5</v>
      </c>
      <c r="B11" s="52" t="s">
        <v>88</v>
      </c>
      <c r="C11" s="56">
        <f>69173.3*1000</f>
        <v>69173300</v>
      </c>
      <c r="D11" s="38">
        <v>11528800</v>
      </c>
      <c r="E11" s="38">
        <v>10156115</v>
      </c>
      <c r="F11" s="38">
        <f t="shared" si="3"/>
        <v>1372685</v>
      </c>
      <c r="G11" s="27"/>
    </row>
    <row r="12" spans="1:7" x14ac:dyDescent="0.2">
      <c r="A12" s="51">
        <v>6</v>
      </c>
      <c r="B12" s="52" t="s">
        <v>89</v>
      </c>
      <c r="C12" s="56">
        <v>80910000</v>
      </c>
      <c r="D12" s="38">
        <v>18140000</v>
      </c>
      <c r="E12" s="38">
        <v>16473804.42</v>
      </c>
      <c r="F12" s="38">
        <f t="shared" si="3"/>
        <v>1666195.58</v>
      </c>
      <c r="G12" s="27"/>
    </row>
    <row r="13" spans="1:7" x14ac:dyDescent="0.2">
      <c r="A13" s="51">
        <v>7</v>
      </c>
      <c r="B13" s="52" t="s">
        <v>90</v>
      </c>
      <c r="C13" s="56">
        <v>96234300</v>
      </c>
      <c r="D13" s="38">
        <v>35623800</v>
      </c>
      <c r="E13" s="38">
        <v>21050042.100000001</v>
      </c>
      <c r="F13" s="38">
        <f t="shared" si="3"/>
        <v>14573757.899999999</v>
      </c>
      <c r="G13" s="27"/>
    </row>
    <row r="14" spans="1:7" x14ac:dyDescent="0.2">
      <c r="A14" s="51">
        <v>8</v>
      </c>
      <c r="B14" s="52" t="s">
        <v>91</v>
      </c>
      <c r="C14" s="56">
        <v>54095100</v>
      </c>
      <c r="D14" s="38">
        <v>23856300</v>
      </c>
      <c r="E14" s="38">
        <v>11050000</v>
      </c>
      <c r="F14" s="38">
        <f t="shared" si="3"/>
        <v>12806300</v>
      </c>
      <c r="G14" s="27"/>
    </row>
    <row r="15" spans="1:7" x14ac:dyDescent="0.2">
      <c r="A15" s="51">
        <v>9</v>
      </c>
      <c r="B15" s="52" t="s">
        <v>92</v>
      </c>
      <c r="C15" s="56">
        <v>284408300</v>
      </c>
      <c r="D15" s="38">
        <v>53400000</v>
      </c>
      <c r="E15" s="38">
        <v>1398250</v>
      </c>
      <c r="F15" s="38">
        <f t="shared" si="3"/>
        <v>52001750</v>
      </c>
      <c r="G15" s="27"/>
    </row>
    <row r="16" spans="1:7" x14ac:dyDescent="0.2">
      <c r="A16" s="51">
        <v>10</v>
      </c>
      <c r="B16" s="52" t="s">
        <v>93</v>
      </c>
      <c r="C16" s="56">
        <v>1786600</v>
      </c>
      <c r="D16" s="38">
        <v>1500000</v>
      </c>
      <c r="E16" s="38">
        <v>328000</v>
      </c>
      <c r="F16" s="38">
        <f t="shared" si="3"/>
        <v>1172000</v>
      </c>
      <c r="G16" s="27"/>
    </row>
    <row r="17" spans="1:7" x14ac:dyDescent="0.2">
      <c r="A17" s="51">
        <v>11</v>
      </c>
      <c r="B17" s="52" t="s">
        <v>94</v>
      </c>
      <c r="C17" s="56">
        <v>14928100</v>
      </c>
      <c r="D17" s="38">
        <v>12836000</v>
      </c>
      <c r="E17" s="38">
        <v>4973300</v>
      </c>
      <c r="F17" s="38">
        <f t="shared" si="3"/>
        <v>7862700</v>
      </c>
      <c r="G17" s="27"/>
    </row>
    <row r="18" spans="1:7" s="20" customFormat="1" ht="15" customHeight="1" x14ac:dyDescent="0.2">
      <c r="A18" s="51">
        <v>12</v>
      </c>
      <c r="B18" s="44" t="s">
        <v>16</v>
      </c>
      <c r="C18" s="56">
        <v>9004200</v>
      </c>
      <c r="D18" s="38">
        <v>4500000</v>
      </c>
      <c r="E18" s="38">
        <v>519000</v>
      </c>
      <c r="F18" s="38">
        <f t="shared" si="3"/>
        <v>3981000</v>
      </c>
      <c r="G18" s="26"/>
    </row>
    <row r="19" spans="1:7" x14ac:dyDescent="0.2">
      <c r="A19" s="51">
        <v>13</v>
      </c>
      <c r="B19" s="52"/>
      <c r="C19" s="55"/>
      <c r="D19" s="38"/>
      <c r="E19" s="38"/>
      <c r="F19" s="38">
        <f t="shared" ref="F19:F22" si="4">+D19-E19</f>
        <v>0</v>
      </c>
      <c r="G19" s="27"/>
    </row>
    <row r="20" spans="1:7" s="20" customFormat="1" ht="13.5" customHeight="1" x14ac:dyDescent="0.2">
      <c r="A20" s="51">
        <v>14</v>
      </c>
      <c r="B20" s="44" t="s">
        <v>99</v>
      </c>
      <c r="C20" s="56">
        <f>324746.8*1000</f>
        <v>324746800</v>
      </c>
      <c r="D20" s="38">
        <v>59507600</v>
      </c>
      <c r="E20" s="38">
        <v>4000000</v>
      </c>
      <c r="F20" s="38">
        <f t="shared" si="4"/>
        <v>55507600</v>
      </c>
      <c r="G20" s="26"/>
    </row>
    <row r="21" spans="1:7" s="20" customFormat="1" x14ac:dyDescent="0.2">
      <c r="A21" s="51">
        <v>15</v>
      </c>
      <c r="B21" s="44" t="s">
        <v>98</v>
      </c>
      <c r="C21" s="55"/>
      <c r="D21" s="38"/>
      <c r="E21" s="38"/>
      <c r="F21" s="38">
        <f t="shared" si="4"/>
        <v>0</v>
      </c>
      <c r="G21" s="23"/>
    </row>
    <row r="22" spans="1:7" s="20" customFormat="1" x14ac:dyDescent="0.2">
      <c r="A22" s="51">
        <v>16</v>
      </c>
      <c r="B22" s="44" t="s">
        <v>97</v>
      </c>
      <c r="C22" s="56">
        <f>324746.8*1000</f>
        <v>324746800</v>
      </c>
      <c r="D22" s="38">
        <v>59507600</v>
      </c>
      <c r="E22" s="38">
        <v>4000000</v>
      </c>
      <c r="F22" s="38">
        <f t="shared" si="4"/>
        <v>55507600</v>
      </c>
      <c r="G22" s="23"/>
    </row>
    <row r="26" spans="1:7" x14ac:dyDescent="0.2">
      <c r="A26" s="65" t="s">
        <v>121</v>
      </c>
      <c r="B26" s="65"/>
      <c r="C26" s="65"/>
      <c r="D26" s="65"/>
      <c r="E26" s="65"/>
      <c r="F26" s="65"/>
      <c r="G26" s="65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9" sqref="G19"/>
    </sheetView>
  </sheetViews>
  <sheetFormatPr defaultRowHeight="15" x14ac:dyDescent="0.25"/>
  <cols>
    <col min="1" max="1" width="5.140625" style="8" customWidth="1"/>
    <col min="2" max="2" width="24.28515625" customWidth="1"/>
    <col min="3" max="3" width="14" customWidth="1"/>
    <col min="4" max="4" width="14" style="13" customWidth="1"/>
    <col min="5" max="5" width="16.28515625" style="18" customWidth="1"/>
    <col min="6" max="6" width="18.5703125" customWidth="1"/>
    <col min="7" max="7" width="23.85546875" customWidth="1"/>
    <col min="8" max="8" width="23.28515625" customWidth="1"/>
    <col min="9" max="9" width="36.85546875" customWidth="1"/>
  </cols>
  <sheetData>
    <row r="1" spans="1:9" x14ac:dyDescent="0.25">
      <c r="A1" s="67" t="s">
        <v>115</v>
      </c>
      <c r="B1" s="67"/>
      <c r="C1" s="67"/>
      <c r="D1" s="67"/>
      <c r="E1" s="67"/>
      <c r="F1" s="67"/>
      <c r="G1" s="67"/>
    </row>
    <row r="2" spans="1:9" x14ac:dyDescent="0.25">
      <c r="D2" s="68" t="s">
        <v>120</v>
      </c>
      <c r="E2" s="68"/>
      <c r="F2" s="68"/>
      <c r="G2" s="68"/>
      <c r="I2" s="4" t="s">
        <v>139</v>
      </c>
    </row>
    <row r="3" spans="1:9" s="8" customFormat="1" ht="82.5" customHeight="1" x14ac:dyDescent="0.25">
      <c r="A3" s="6" t="s">
        <v>18</v>
      </c>
      <c r="B3" s="14" t="s">
        <v>19</v>
      </c>
      <c r="C3" s="14" t="s">
        <v>108</v>
      </c>
      <c r="D3" s="6" t="s">
        <v>20</v>
      </c>
      <c r="E3" s="14" t="s">
        <v>109</v>
      </c>
      <c r="F3" s="14" t="s">
        <v>110</v>
      </c>
      <c r="G3" s="14" t="s">
        <v>111</v>
      </c>
      <c r="H3" s="14" t="s">
        <v>118</v>
      </c>
      <c r="I3" s="14" t="s">
        <v>119</v>
      </c>
    </row>
    <row r="4" spans="1:9" s="8" customFormat="1" ht="87.75" customHeight="1" x14ac:dyDescent="0.25">
      <c r="A4" s="6">
        <v>1</v>
      </c>
      <c r="B4" s="7" t="s">
        <v>112</v>
      </c>
      <c r="C4" s="15">
        <v>79455.100000000006</v>
      </c>
      <c r="D4" s="16"/>
      <c r="E4" s="14" t="s">
        <v>124</v>
      </c>
      <c r="F4" s="19" t="s">
        <v>127</v>
      </c>
      <c r="G4" s="9"/>
      <c r="H4" s="9"/>
      <c r="I4" s="9"/>
    </row>
    <row r="5" spans="1:9" ht="88.5" customHeight="1" x14ac:dyDescent="0.25">
      <c r="A5" s="6">
        <v>2</v>
      </c>
      <c r="B5" s="7" t="s">
        <v>113</v>
      </c>
      <c r="C5" s="15">
        <v>21996</v>
      </c>
      <c r="D5" s="17"/>
      <c r="E5" s="6" t="s">
        <v>123</v>
      </c>
      <c r="F5" s="9" t="s">
        <v>125</v>
      </c>
      <c r="G5" s="14" t="s">
        <v>150</v>
      </c>
      <c r="H5" s="59"/>
      <c r="I5" s="6" t="s">
        <v>151</v>
      </c>
    </row>
    <row r="6" spans="1:9" ht="45.75" customHeight="1" x14ac:dyDescent="0.25">
      <c r="A6" s="6">
        <v>3</v>
      </c>
      <c r="B6" s="10" t="s">
        <v>114</v>
      </c>
      <c r="C6" s="15">
        <v>79800</v>
      </c>
      <c r="D6" s="16"/>
      <c r="E6" s="6" t="s">
        <v>124</v>
      </c>
      <c r="F6" s="9" t="s">
        <v>126</v>
      </c>
      <c r="G6" s="7"/>
      <c r="H6" s="1"/>
      <c r="I6" s="1"/>
    </row>
    <row r="7" spans="1:9" s="8" customFormat="1" ht="33" customHeight="1" x14ac:dyDescent="0.25">
      <c r="A7" s="6">
        <v>4</v>
      </c>
      <c r="B7" s="7" t="s">
        <v>128</v>
      </c>
      <c r="C7" s="15">
        <v>1885.7</v>
      </c>
      <c r="D7" s="6"/>
      <c r="E7" s="6" t="s">
        <v>129</v>
      </c>
      <c r="F7" s="7" t="s">
        <v>126</v>
      </c>
      <c r="G7" s="7"/>
      <c r="H7" s="7"/>
      <c r="I7" s="7"/>
    </row>
    <row r="12" spans="1:9" s="4" customFormat="1" ht="12.75" x14ac:dyDescent="0.2">
      <c r="A12" s="82" t="s">
        <v>117</v>
      </c>
      <c r="B12" s="82"/>
      <c r="C12" s="82"/>
      <c r="D12" s="82"/>
      <c r="E12" s="82"/>
      <c r="F12" s="82"/>
      <c r="G12" s="82"/>
    </row>
  </sheetData>
  <mergeCells count="3">
    <mergeCell ref="A1:G1"/>
    <mergeCell ref="D2:G2"/>
    <mergeCell ref="A12:G12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tusuv</vt:lpstr>
      <vt:lpstr>5 saya</vt:lpstr>
      <vt:lpstr>tsalingaas busad</vt:lpstr>
      <vt:lpstr>oron toonii medee</vt:lpstr>
      <vt:lpstr>Tusviin oorchlolt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MSHUT-026</cp:lastModifiedBy>
  <cp:lastPrinted>2021-02-03T06:53:49Z</cp:lastPrinted>
  <dcterms:created xsi:type="dcterms:W3CDTF">2017-11-02T07:57:48Z</dcterms:created>
  <dcterms:modified xsi:type="dcterms:W3CDTF">2022-03-07T01:02:07Z</dcterms:modified>
</cp:coreProperties>
</file>