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1 on\medee\"/>
    </mc:Choice>
  </mc:AlternateContent>
  <bookViews>
    <workbookView xWindow="20280" yWindow="-120" windowWidth="29040" windowHeight="15840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62913"/>
</workbook>
</file>

<file path=xl/calcChain.xml><?xml version="1.0" encoding="utf-8"?>
<calcChain xmlns="http://schemas.openxmlformats.org/spreadsheetml/2006/main">
  <c r="F20" i="6" l="1"/>
  <c r="F19" i="6"/>
  <c r="F18" i="6"/>
  <c r="F17" i="6"/>
  <c r="F16" i="6"/>
  <c r="F15" i="6"/>
  <c r="F14" i="6"/>
  <c r="F13" i="6"/>
  <c r="F12" i="6"/>
  <c r="F11" i="6"/>
  <c r="F9" i="6" s="1"/>
  <c r="F8" i="6" s="1"/>
  <c r="F7" i="6" s="1"/>
  <c r="F10" i="6"/>
  <c r="D9" i="2"/>
  <c r="D7" i="7" l="1"/>
  <c r="F22" i="6"/>
  <c r="D5" i="7" l="1"/>
  <c r="F19" i="1" l="1"/>
  <c r="F20" i="1"/>
  <c r="F21" i="1"/>
  <c r="D23" i="1" l="1"/>
  <c r="E23" i="1" l="1"/>
  <c r="F23" i="1" s="1"/>
  <c r="C9" i="2"/>
  <c r="F7" i="1"/>
  <c r="F8" i="1"/>
  <c r="F9" i="1"/>
  <c r="F10" i="1"/>
  <c r="F11" i="1"/>
  <c r="F12" i="1"/>
  <c r="F13" i="1"/>
  <c r="F14" i="1"/>
  <c r="F15" i="1"/>
  <c r="F16" i="1"/>
  <c r="F17" i="1"/>
  <c r="F18" i="1"/>
  <c r="F6" i="1" l="1"/>
  <c r="F5" i="1" s="1"/>
  <c r="F4" i="1" s="1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<sst xmlns="http://schemas.openxmlformats.org/spreadsheetml/2006/main" count="198" uniqueCount="160">
  <si>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</si>
  <si>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</si>
  <si>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</si>
  <si>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</si>
  <si>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</si>
  <si>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</si>
  <si>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</si>
  <si>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</si>
  <si>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</si>
  <si>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</si>
  <si>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</si>
  <si>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</si>
  <si>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</si>
  <si>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</si>
  <si>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</si>
  <si>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</si>
  <si>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</si>
  <si>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</si>
  <si>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</si>
  <si>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</si>
  <si>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</si>
  <si>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</si>
  <si>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</si>
  <si>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</si>
  <si>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</si>
  <si>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</si>
  <si>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</si>
  <si>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</si>
  <si>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</si>
  <si>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</si>
  <si>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</si>
  <si>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</si>
  <si>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</si>
  <si>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</si>
  <si>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</si>
  <si>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</si>
  <si>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</si>
  <si>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</si>
  <si>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</si>
  <si>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</si>
  <si>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</si>
  <si>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</si>
  <si>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</si>
  <si>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</si>
  <si>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</si>
  <si>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</si>
  <si>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</si>
  <si>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</si>
  <si>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</si>
  <si>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</si>
  <si>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</si>
  <si>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</si>
  <si>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</si>
  <si>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</si>
  <si>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</si>
  <si>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</si>
  <si>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</si>
  <si>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</si>
  <si>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</si>
  <si>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</si>
  <si>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</si>
  <si>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</si>
  <si>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</si>
  <si>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</si>
  <si>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</si>
  <si>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</si>
  <si>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</si>
  <si>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</si>
  <si>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</si>
  <si>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</si>
  <si>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</si>
  <si>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</si>
  <si>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</si>
  <si>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</si>
  <si>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</si>
  <si>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</si>
  <si>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</si>
  <si>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</si>
  <si>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</si>
  <si>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</si>
  <si>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</si>
  <si>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</si>
  <si>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</si>
  <si>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</si>
  <si>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</si>
  <si>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</si>
  <si>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</si>
  <si>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</si>
  <si>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</si>
  <si>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</si>
  <si>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</si>
  <si>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</si>
  <si>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</si>
  <si>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</si>
  <si>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</si>
  <si>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</si>
  <si>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</si>
  <si>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</si>
  <si>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</si>
  <si>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</si>
  <si>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</si>
  <si>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</si>
  <si>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</si>
  <si>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</si>
  <si>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</si>
  <si>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</si>
  <si>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</si>
  <si>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</si>
  <si>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</si>
  <si>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</si>
  <si>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</si>
  <si>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</si>
  <si>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Мэдээлэл холбооны сүлжээ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</si>
  <si>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</si>
  <si>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</si>
  <si>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</si>
  <si>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</si>
  <si>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</si>
  <si>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</si>
  <si>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</si>
  <si>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</si>
  <si>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</si>
  <si>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</si>
  <si>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</si>
  <si>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</si>
  <si>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</si>
  <si>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Ээлжийн алба хаагчдын нормын хоол</t>
  </si>
  <si>
    <t>/сая,төг/</t>
  </si>
  <si>
    <t>Батлагдсан орон тооноос 7 орон тоо дутуу ажилласан.</t>
  </si>
  <si>
    <t>Онцгой байлдын ерөнхий газарт дүрэмт хувцасны зардалд худалдан авах ажиллагаа явагдаж байна.</t>
  </si>
  <si>
    <t>Гранд тотал ХХК, Төгс дардас ХХК-тай гэрээ байгуулан нийлүүлэлтийг авч байна.</t>
  </si>
  <si>
    <t>Сүү хунгий ХХК, хамгийн сайн үнэлэгдсэн.</t>
  </si>
  <si>
    <t>Ай ти зон ХХК, Топика ХХК, Технологи сервис энд сольюшн ХХК, Монкабель ХХК</t>
  </si>
  <si>
    <t>Магнай трейд ХХК, Петростар ХХК</t>
  </si>
  <si>
    <t>Ай ти зон ХХК нь хуулийн 27.4 дэх заалт, Топика ХХК, Технологи сервис энд сольюшн ХХК, Монкабель ХХК -иуд нь 28.7.3 заалтыг тус тус хангаагүй тул шалгаараагүй байна.</t>
  </si>
  <si>
    <t>Магнай трейд ХХК нь хуулийн 28.7.3 заалтыг хангаагүй, Петростар ХХК төсөвт өртөгөөс давсан үнийн санал ирүүлсэн тул хуулийн дагуу тендерээс хасагдсан.</t>
  </si>
  <si>
    <t>Дд</t>
  </si>
  <si>
    <t>Сод монгол ХХК, хамгийн бага үнийн санал ирүүлж шалгарсан.</t>
  </si>
  <si>
    <t>журам</t>
  </si>
  <si>
    <t>ХӨРӨНГӨ БОЛОН УРСГАЛ ЗАРДАЛД ТУСГАГДСАН АРГА ХЭМЖЭЭНИЙ ТЕНДЕРИЙН МЭДЭЭЛЭЛ</t>
  </si>
  <si>
    <t>Багаж техник хэрэгслийн зардалд тендер зарлаж шалгарсан нийлүүлэгчтэй гэрээ байгуулж хуваарийн дагуу  бараа материал хүлээн авах шатандаа шилжсэн.</t>
  </si>
  <si>
    <t>Гранд аз тамир ХХК</t>
  </si>
  <si>
    <t>Өөр оролцогч байхгүй.</t>
  </si>
  <si>
    <t>2021 оны 07 дугаар сард зарцуулна.</t>
  </si>
  <si>
    <t>Онцгой байдлын ерөнхий газарт дүрэмт хувцасны зардалд худалдан авах ажиллагаа явагдаж байна.</t>
  </si>
  <si>
    <t xml:space="preserve">   2021 ОНЫ 06 ДУГААР САР</t>
  </si>
  <si>
    <t>2021 ОНЫ 06 ДУГААР САР</t>
  </si>
  <si>
    <t>Батлагдсан орон тооноос 6 орон тоо дутуу ажилласан.</t>
  </si>
  <si>
    <t>Багаж техник хэрэгслийн зардалд тендер зарлаж шалгарсан нийлүүлэгчтэй гэрээ байгуулж багц 2-ын бараа материалыг хүлээн аваагүй байна.</t>
  </si>
  <si>
    <t>нэр данс зөрсөн орлого</t>
  </si>
  <si>
    <t>Цахилгааны төлбөр</t>
  </si>
  <si>
    <t>Засварын урьдчилгаа төлбөр</t>
  </si>
  <si>
    <t>Тендерийн гэрээний дагуу тоног төхөөрөмжийн үнэ</t>
  </si>
  <si>
    <t>Төрийн банк</t>
  </si>
  <si>
    <t>Хаан банк</t>
  </si>
  <si>
    <t>Рапортын өрөөний засвар</t>
  </si>
  <si>
    <t>Сүү хунгий ХХК</t>
  </si>
  <si>
    <t>Люкс сити ХХК</t>
  </si>
  <si>
    <t>УБ хот, Баянгол дүүрэг, 11 хороо, 25-702 тоот</t>
  </si>
  <si>
    <t>УБ хот, Чингэлтэй дүүрэг, 2 хороо, канон төв 801 тоот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</si>
</sst>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43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/>
    <xf numFmtId="43" fontId="4" fillId="0" borderId="1" xfId="1" applyFont="1" applyBorder="1" applyAlignment="1"/>
    <xf numFmtId="1" fontId="4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43" fontId="4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6" sqref="J16"/>
    </sheetView>
  </sheetViews>
  <sheetFormatPr defaultRowHeight="12.75" x14ac:dyDescent="0.25"/>
  <cols>
    <col min="1" max="1" width="5.85546875" style="44" customWidth="1"/>
    <col min="2" max="2" width="31" style="5" customWidth="1"/>
    <col min="3" max="3" width="16.28515625" style="5" customWidth="1"/>
    <col min="4" max="4" width="16.42578125" style="5" customWidth="1"/>
    <col min="5" max="5" width="16.7109375" style="5" customWidth="1"/>
    <col min="6" max="6" width="13.85546875" style="5" customWidth="1"/>
    <col min="7" max="7" width="33.5703125" style="5" customWidth="1"/>
    <col min="8" max="16384" width="9.140625" style="5"/>
  </cols>
  <sheetData>
    <row r="1" spans="1:7" ht="15" customHeight="1" x14ac:dyDescent="0.25">
      <c r="A1" s="78" t="s">
        <v>74</v>
      </c>
      <c r="B1" s="78"/>
      <c r="C1" s="78"/>
      <c r="D1" s="78"/>
      <c r="E1" s="78"/>
      <c r="F1" s="78"/>
    </row>
    <row r="2" spans="1:7" ht="17.25" customHeight="1" x14ac:dyDescent="0.25">
      <c r="E2" s="79" t="s">
        <v>145</v>
      </c>
      <c r="F2" s="79"/>
    </row>
    <row r="3" spans="1:7" ht="29.25" customHeight="1" x14ac:dyDescent="0.25">
      <c r="A3" s="74" t="s">
        <v>136</v>
      </c>
      <c r="B3" s="75" t="s">
        <v>0</v>
      </c>
      <c r="C3" s="75" t="s">
        <v>1</v>
      </c>
      <c r="D3" s="75" t="s">
        <v>2</v>
      </c>
      <c r="E3" s="75" t="s">
        <v>3</v>
      </c>
      <c r="F3" s="75" t="s">
        <v>72</v>
      </c>
      <c r="G3" s="75" t="s">
        <v>97</v>
      </c>
    </row>
    <row r="4" spans="1:7" ht="14.25" x14ac:dyDescent="0.25">
      <c r="A4" s="48">
        <v>42</v>
      </c>
      <c r="B4" s="49" t="s">
        <v>4</v>
      </c>
      <c r="C4" s="50">
        <v>3455324100</v>
      </c>
      <c r="D4" s="76">
        <v>1921422400</v>
      </c>
      <c r="E4" s="76">
        <v>1846252415.47</v>
      </c>
      <c r="F4" s="51">
        <f t="shared" ref="F4" si="0">+F5</f>
        <v>75169984.530000001</v>
      </c>
      <c r="G4" s="52"/>
    </row>
    <row r="5" spans="1:7" ht="14.25" x14ac:dyDescent="0.25">
      <c r="A5" s="48">
        <v>43</v>
      </c>
      <c r="B5" s="49" t="s">
        <v>5</v>
      </c>
      <c r="C5" s="50">
        <v>3455324100</v>
      </c>
      <c r="D5" s="76">
        <v>1921422400</v>
      </c>
      <c r="E5" s="76">
        <v>1846252415.47</v>
      </c>
      <c r="F5" s="51">
        <f t="shared" ref="F5" si="1">+F6+F17</f>
        <v>75169984.530000001</v>
      </c>
      <c r="G5" s="53"/>
    </row>
    <row r="6" spans="1:7" ht="14.25" x14ac:dyDescent="0.25">
      <c r="A6" s="48">
        <v>44</v>
      </c>
      <c r="B6" s="49" t="s">
        <v>6</v>
      </c>
      <c r="C6" s="50">
        <v>3169504400</v>
      </c>
      <c r="D6" s="76">
        <v>1914022400</v>
      </c>
      <c r="E6" s="76">
        <v>1842932415.47</v>
      </c>
      <c r="F6" s="51">
        <f t="shared" ref="F6" si="2">+F7+F8+F9+F10+F11+F12+F13+F14+F15</f>
        <v>71089984.530000001</v>
      </c>
      <c r="G6" s="54"/>
    </row>
    <row r="7" spans="1:7" ht="29.25" customHeight="1" x14ac:dyDescent="0.25">
      <c r="A7" s="48">
        <v>45</v>
      </c>
      <c r="B7" s="55" t="s">
        <v>7</v>
      </c>
      <c r="C7" s="50">
        <v>2691213200</v>
      </c>
      <c r="D7" s="77">
        <v>1364568200</v>
      </c>
      <c r="E7" s="77">
        <v>1353952291</v>
      </c>
      <c r="F7" s="56">
        <f t="shared" ref="F7:F23" si="3">+D7-E7</f>
        <v>10615909</v>
      </c>
      <c r="G7" s="53" t="s">
        <v>147</v>
      </c>
    </row>
    <row r="8" spans="1:7" ht="30.75" customHeight="1" x14ac:dyDescent="0.25">
      <c r="A8" s="48">
        <v>51</v>
      </c>
      <c r="B8" s="55" t="s">
        <v>8</v>
      </c>
      <c r="C8" s="57">
        <v>69173300</v>
      </c>
      <c r="D8" s="77">
        <v>34127400</v>
      </c>
      <c r="E8" s="77">
        <v>32586171</v>
      </c>
      <c r="F8" s="56">
        <f t="shared" si="3"/>
        <v>1541229</v>
      </c>
      <c r="G8" s="58"/>
    </row>
    <row r="9" spans="1:7" ht="25.5" x14ac:dyDescent="0.25">
      <c r="A9" s="48">
        <v>57</v>
      </c>
      <c r="B9" s="55" t="s">
        <v>9</v>
      </c>
      <c r="C9" s="57">
        <v>96273700</v>
      </c>
      <c r="D9" s="77">
        <v>52633400</v>
      </c>
      <c r="E9" s="77">
        <v>47876790.560000002</v>
      </c>
      <c r="F9" s="56">
        <f t="shared" si="3"/>
        <v>4756609.4399999976</v>
      </c>
      <c r="G9" s="59" t="s">
        <v>143</v>
      </c>
    </row>
    <row r="10" spans="1:7" ht="17.25" customHeight="1" x14ac:dyDescent="0.25">
      <c r="A10" s="48">
        <v>62</v>
      </c>
      <c r="B10" s="55" t="s">
        <v>10</v>
      </c>
      <c r="C10" s="57">
        <v>117109500</v>
      </c>
      <c r="D10" s="77">
        <v>66876600</v>
      </c>
      <c r="E10" s="77">
        <v>62774726.910000004</v>
      </c>
      <c r="F10" s="56">
        <f t="shared" si="3"/>
        <v>4101873.0899999961</v>
      </c>
      <c r="G10" s="59" t="s">
        <v>143</v>
      </c>
    </row>
    <row r="11" spans="1:7" ht="39" customHeight="1" x14ac:dyDescent="0.25">
      <c r="A11" s="48">
        <v>69</v>
      </c>
      <c r="B11" s="49" t="s">
        <v>73</v>
      </c>
      <c r="C11" s="57">
        <v>66807200</v>
      </c>
      <c r="D11" s="77">
        <v>34276300</v>
      </c>
      <c r="E11" s="77">
        <v>21413230</v>
      </c>
      <c r="F11" s="56">
        <f t="shared" si="3"/>
        <v>12863070</v>
      </c>
      <c r="G11" s="59" t="s">
        <v>129</v>
      </c>
    </row>
    <row r="12" spans="1:7" ht="66.75" customHeight="1" x14ac:dyDescent="0.25">
      <c r="A12" s="48">
        <v>73</v>
      </c>
      <c r="B12" s="55" t="s">
        <v>12</v>
      </c>
      <c r="C12" s="57">
        <v>98413800</v>
      </c>
      <c r="D12" s="77">
        <v>334913800</v>
      </c>
      <c r="E12" s="77">
        <v>315172320</v>
      </c>
      <c r="F12" s="56">
        <f t="shared" si="3"/>
        <v>19741480</v>
      </c>
      <c r="G12" s="59" t="s">
        <v>148</v>
      </c>
    </row>
    <row r="13" spans="1:7" ht="18.75" customHeight="1" x14ac:dyDescent="0.25">
      <c r="A13" s="48">
        <v>78</v>
      </c>
      <c r="B13" s="49" t="s">
        <v>13</v>
      </c>
      <c r="C13" s="57">
        <v>4477000</v>
      </c>
      <c r="D13" s="77">
        <v>2650000</v>
      </c>
      <c r="E13" s="77">
        <v>0</v>
      </c>
      <c r="F13" s="56">
        <f t="shared" si="3"/>
        <v>2650000</v>
      </c>
      <c r="G13" s="59" t="s">
        <v>143</v>
      </c>
    </row>
    <row r="14" spans="1:7" ht="29.25" customHeight="1" x14ac:dyDescent="0.25">
      <c r="A14" s="48">
        <v>82</v>
      </c>
      <c r="B14" s="55" t="s">
        <v>14</v>
      </c>
      <c r="C14" s="57">
        <v>15322700</v>
      </c>
      <c r="D14" s="77">
        <v>17762700</v>
      </c>
      <c r="E14" s="77">
        <v>7386286</v>
      </c>
      <c r="F14" s="56">
        <f t="shared" si="3"/>
        <v>10376414</v>
      </c>
      <c r="G14" s="59" t="s">
        <v>143</v>
      </c>
    </row>
    <row r="15" spans="1:7" ht="19.5" customHeight="1" x14ac:dyDescent="0.25">
      <c r="A15" s="48">
        <v>92</v>
      </c>
      <c r="B15" s="49" t="s">
        <v>15</v>
      </c>
      <c r="C15" s="57">
        <v>10714000</v>
      </c>
      <c r="D15" s="77">
        <v>6214000</v>
      </c>
      <c r="E15" s="77">
        <v>1770600</v>
      </c>
      <c r="F15" s="56">
        <f t="shared" si="3"/>
        <v>4443400</v>
      </c>
      <c r="G15" s="59" t="s">
        <v>143</v>
      </c>
    </row>
    <row r="16" spans="1:7" ht="14.25" x14ac:dyDescent="0.25">
      <c r="A16" s="48"/>
      <c r="B16" s="49"/>
      <c r="C16" s="57"/>
      <c r="D16" s="76"/>
      <c r="E16" s="76"/>
      <c r="F16" s="56">
        <f t="shared" si="3"/>
        <v>0</v>
      </c>
      <c r="G16" s="54"/>
    </row>
    <row r="17" spans="1:7" ht="15.75" customHeight="1" x14ac:dyDescent="0.25">
      <c r="A17" s="48">
        <v>101</v>
      </c>
      <c r="B17" s="49" t="s">
        <v>16</v>
      </c>
      <c r="C17" s="57">
        <v>285819700</v>
      </c>
      <c r="D17" s="77">
        <v>7400000</v>
      </c>
      <c r="E17" s="77">
        <v>3320000</v>
      </c>
      <c r="F17" s="56">
        <f t="shared" si="3"/>
        <v>4080000</v>
      </c>
      <c r="G17" s="59"/>
    </row>
    <row r="18" spans="1:7" ht="14.25" x14ac:dyDescent="0.25">
      <c r="A18" s="48"/>
      <c r="B18" s="49"/>
      <c r="C18" s="57"/>
      <c r="D18" s="77"/>
      <c r="E18" s="77"/>
      <c r="F18" s="56">
        <f t="shared" si="3"/>
        <v>0</v>
      </c>
      <c r="G18" s="54"/>
    </row>
    <row r="19" spans="1:7" ht="29.25" customHeight="1" x14ac:dyDescent="0.25">
      <c r="A19" s="48">
        <v>106</v>
      </c>
      <c r="B19" s="55" t="s">
        <v>104</v>
      </c>
      <c r="C19" s="57">
        <v>285819700</v>
      </c>
      <c r="D19" s="77">
        <v>7400000</v>
      </c>
      <c r="E19" s="77">
        <v>3320000</v>
      </c>
      <c r="F19" s="56">
        <f t="shared" si="3"/>
        <v>4080000</v>
      </c>
      <c r="G19" s="54"/>
    </row>
    <row r="20" spans="1:7" x14ac:dyDescent="0.25">
      <c r="A20" s="60"/>
      <c r="B20" s="54"/>
      <c r="C20" s="57"/>
      <c r="D20" s="54"/>
      <c r="E20" s="54"/>
      <c r="F20" s="56">
        <f t="shared" si="3"/>
        <v>0</v>
      </c>
      <c r="G20" s="54"/>
    </row>
    <row r="21" spans="1:7" x14ac:dyDescent="0.25">
      <c r="A21" s="60"/>
      <c r="B21" s="54"/>
      <c r="C21" s="54"/>
      <c r="D21" s="54"/>
      <c r="E21" s="54"/>
      <c r="F21" s="56">
        <f t="shared" si="3"/>
        <v>0</v>
      </c>
      <c r="G21" s="54"/>
    </row>
    <row r="22" spans="1:7" x14ac:dyDescent="0.25">
      <c r="A22" s="60"/>
      <c r="B22" s="54" t="s">
        <v>149</v>
      </c>
      <c r="C22" s="54"/>
      <c r="D22" s="54"/>
      <c r="E22" s="61">
        <v>21643893.280000001</v>
      </c>
      <c r="F22" s="56"/>
      <c r="G22" s="54"/>
    </row>
    <row r="23" spans="1:7" x14ac:dyDescent="0.25">
      <c r="A23" s="60"/>
      <c r="B23" s="54" t="s">
        <v>105</v>
      </c>
      <c r="C23" s="61">
        <v>3455324100</v>
      </c>
      <c r="D23" s="61">
        <f t="shared" ref="D23" si="4">+D4</f>
        <v>1921422400</v>
      </c>
      <c r="E23" s="61">
        <f>+D23</f>
        <v>1921422400</v>
      </c>
      <c r="F23" s="56">
        <f t="shared" si="3"/>
        <v>0</v>
      </c>
      <c r="G23" s="53"/>
    </row>
    <row r="25" spans="1:7" x14ac:dyDescent="0.25">
      <c r="E25" s="62"/>
    </row>
    <row r="27" spans="1:7" x14ac:dyDescent="0.25">
      <c r="A27" s="78"/>
      <c r="B27" s="78"/>
      <c r="C27" s="78"/>
      <c r="D27" s="78"/>
      <c r="E27" s="78"/>
      <c r="F27" s="78"/>
      <c r="G27" s="78"/>
    </row>
  </sheetData>
  <mergeCells count="3">
    <mergeCell ref="A27:G27"/>
    <mergeCell ref="E2:F2"/>
    <mergeCell ref="A1:F1"/>
  </mergeCells>
  <pageMargins left="0.86" right="0.28000000000000003" top="0.77" bottom="0.35" header="0.34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E29" sqref="E29"/>
    </sheetView>
  </sheetViews>
  <sheetFormatPr defaultRowHeight="14.25" x14ac:dyDescent="0.25"/>
  <cols>
    <col min="1" max="1" width="4.5703125" style="18" customWidth="1"/>
    <col min="2" max="2" width="29.5703125" style="18" customWidth="1"/>
    <col min="3" max="3" width="15.42578125" style="18" customWidth="1"/>
    <col min="4" max="4" width="17.5703125" style="18" customWidth="1"/>
    <col min="5" max="5" width="21.28515625" style="18" customWidth="1"/>
    <col min="6" max="6" width="43.7109375" style="18" customWidth="1"/>
    <col min="7" max="16384" width="9.140625" style="18"/>
  </cols>
  <sheetData>
    <row r="1" spans="1:6" ht="29.25" customHeight="1" x14ac:dyDescent="0.25">
      <c r="A1" s="80" t="s">
        <v>77</v>
      </c>
      <c r="B1" s="80"/>
      <c r="C1" s="80"/>
      <c r="D1" s="80"/>
      <c r="E1" s="80"/>
      <c r="F1" s="80"/>
    </row>
    <row r="2" spans="1:6" ht="16.5" customHeight="1" x14ac:dyDescent="0.25">
      <c r="A2" s="37"/>
      <c r="B2" s="37"/>
      <c r="C2" s="37"/>
      <c r="D2" s="37"/>
      <c r="E2" s="37"/>
    </row>
    <row r="3" spans="1:6" ht="15" customHeight="1" x14ac:dyDescent="0.25">
      <c r="B3" s="18" t="s">
        <v>127</v>
      </c>
      <c r="E3" s="79" t="s">
        <v>145</v>
      </c>
      <c r="F3" s="79"/>
    </row>
    <row r="4" spans="1:6" ht="22.5" customHeight="1" x14ac:dyDescent="0.25">
      <c r="A4" s="82" t="s">
        <v>17</v>
      </c>
      <c r="B4" s="83" t="s">
        <v>18</v>
      </c>
      <c r="C4" s="82" t="s">
        <v>19</v>
      </c>
      <c r="D4" s="83" t="s">
        <v>20</v>
      </c>
      <c r="E4" s="82" t="s">
        <v>21</v>
      </c>
      <c r="F4" s="82"/>
    </row>
    <row r="5" spans="1:6" ht="22.5" customHeight="1" x14ac:dyDescent="0.25">
      <c r="A5" s="82"/>
      <c r="B5" s="83"/>
      <c r="C5" s="82"/>
      <c r="D5" s="83"/>
      <c r="E5" s="19" t="s">
        <v>22</v>
      </c>
      <c r="F5" s="19" t="s">
        <v>23</v>
      </c>
    </row>
    <row r="6" spans="1:6" ht="20.25" customHeight="1" x14ac:dyDescent="0.2">
      <c r="A6" s="20">
        <v>1</v>
      </c>
      <c r="B6" s="21" t="s">
        <v>24</v>
      </c>
      <c r="C6" s="66">
        <v>82964.600000000006</v>
      </c>
      <c r="D6" s="67">
        <v>39179.32</v>
      </c>
      <c r="E6" s="21" t="s">
        <v>25</v>
      </c>
      <c r="F6" s="21" t="s">
        <v>26</v>
      </c>
    </row>
    <row r="7" spans="1:6" ht="20.25" customHeight="1" x14ac:dyDescent="0.2">
      <c r="A7" s="20">
        <v>2</v>
      </c>
      <c r="B7" s="21" t="s">
        <v>27</v>
      </c>
      <c r="C7" s="66">
        <v>10098</v>
      </c>
      <c r="D7" s="23">
        <v>6595.29</v>
      </c>
      <c r="E7" s="21" t="s">
        <v>28</v>
      </c>
      <c r="F7" s="21" t="s">
        <v>26</v>
      </c>
    </row>
    <row r="8" spans="1:6" ht="20.25" customHeight="1" x14ac:dyDescent="0.2">
      <c r="A8" s="20">
        <v>3</v>
      </c>
      <c r="B8" s="21" t="s">
        <v>11</v>
      </c>
      <c r="C8" s="66">
        <v>21996.3</v>
      </c>
      <c r="D8" s="67">
        <v>11077.86</v>
      </c>
      <c r="E8" s="21" t="s">
        <v>29</v>
      </c>
      <c r="F8" s="21" t="s">
        <v>30</v>
      </c>
    </row>
    <row r="9" spans="1:6" ht="20.25" customHeight="1" x14ac:dyDescent="0.25">
      <c r="A9" s="20">
        <v>4</v>
      </c>
      <c r="B9" s="21" t="s">
        <v>31</v>
      </c>
      <c r="C9" s="23">
        <f>5999.917*12</f>
        <v>71999.004000000001</v>
      </c>
      <c r="D9" s="23">
        <f>5999.9+5999.9+5999.9+5999.9+5999.9+5999.9</f>
        <v>35999.4</v>
      </c>
      <c r="E9" s="21" t="s">
        <v>32</v>
      </c>
      <c r="F9" s="21" t="s">
        <v>30</v>
      </c>
    </row>
    <row r="10" spans="1:6" ht="27" customHeight="1" x14ac:dyDescent="0.25">
      <c r="A10" s="20">
        <v>5</v>
      </c>
      <c r="B10" s="24" t="s">
        <v>126</v>
      </c>
      <c r="C10" s="23">
        <v>39676.199999999997</v>
      </c>
      <c r="D10" s="23">
        <v>19815</v>
      </c>
      <c r="E10" s="21" t="s">
        <v>141</v>
      </c>
      <c r="F10" s="24" t="s">
        <v>113</v>
      </c>
    </row>
    <row r="11" spans="1:6" ht="26.25" customHeight="1" x14ac:dyDescent="0.25">
      <c r="A11" s="20">
        <v>6</v>
      </c>
      <c r="B11" s="24" t="s">
        <v>155</v>
      </c>
      <c r="C11" s="23">
        <v>17500</v>
      </c>
      <c r="D11" s="23">
        <v>8750</v>
      </c>
      <c r="E11" s="24" t="s">
        <v>157</v>
      </c>
      <c r="F11" s="24" t="s">
        <v>158</v>
      </c>
    </row>
    <row r="12" spans="1:6" ht="30" customHeight="1" x14ac:dyDescent="0.25">
      <c r="A12" s="20">
        <v>7</v>
      </c>
      <c r="B12" s="24" t="s">
        <v>152</v>
      </c>
      <c r="C12" s="23">
        <v>26279</v>
      </c>
      <c r="D12" s="23">
        <v>26279</v>
      </c>
      <c r="E12" s="24" t="s">
        <v>156</v>
      </c>
      <c r="F12" s="24" t="s">
        <v>159</v>
      </c>
    </row>
    <row r="13" spans="1:6" ht="31.5" customHeight="1" x14ac:dyDescent="0.25">
      <c r="A13" s="20">
        <v>8</v>
      </c>
      <c r="B13" s="24" t="s">
        <v>152</v>
      </c>
      <c r="C13" s="23">
        <v>27368</v>
      </c>
      <c r="D13" s="23">
        <v>27368</v>
      </c>
      <c r="E13" s="24" t="s">
        <v>156</v>
      </c>
      <c r="F13" s="24" t="s">
        <v>159</v>
      </c>
    </row>
    <row r="14" spans="1:6" ht="30.75" customHeight="1" x14ac:dyDescent="0.25">
      <c r="A14" s="20">
        <v>9</v>
      </c>
      <c r="B14" s="24" t="s">
        <v>152</v>
      </c>
      <c r="C14" s="23">
        <v>3960</v>
      </c>
      <c r="D14" s="23">
        <v>3960</v>
      </c>
      <c r="E14" s="24" t="s">
        <v>156</v>
      </c>
      <c r="F14" s="24" t="s">
        <v>159</v>
      </c>
    </row>
  </sheetData>
  <mergeCells count="7">
    <mergeCell ref="A1:F1"/>
    <mergeCell ref="E3:F3"/>
    <mergeCell ref="A4:A5"/>
    <mergeCell ref="B4:B5"/>
    <mergeCell ref="C4:C5"/>
    <mergeCell ref="D4:D5"/>
    <mergeCell ref="E4:F4"/>
  </mergeCells>
  <pageMargins left="0.94" right="0.17" top="0.87" bottom="0.41" header="0.3" footer="0.2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A6" sqref="A6:G12"/>
    </sheetView>
  </sheetViews>
  <sheetFormatPr defaultRowHeight="14.25" x14ac:dyDescent="0.2"/>
  <cols>
    <col min="1" max="1" width="14.5703125" style="26" customWidth="1"/>
    <col min="2" max="2" width="24.42578125" style="26" customWidth="1"/>
    <col min="3" max="3" width="11.140625" style="26" customWidth="1"/>
    <col min="4" max="4" width="27.28515625" style="26" customWidth="1"/>
    <col min="5" max="5" width="17.140625" style="26" customWidth="1"/>
    <col min="6" max="6" width="16.42578125" style="26" customWidth="1"/>
    <col min="7" max="7" width="29.5703125" style="26" customWidth="1"/>
    <col min="8" max="16384" width="9.140625" style="26"/>
  </cols>
  <sheetData>
    <row r="2" spans="1:7" x14ac:dyDescent="0.2">
      <c r="A2" s="84" t="s">
        <v>76</v>
      </c>
      <c r="B2" s="84"/>
      <c r="C2" s="84"/>
      <c r="D2" s="84"/>
      <c r="E2" s="84"/>
      <c r="F2" s="84"/>
      <c r="G2" s="84"/>
    </row>
    <row r="3" spans="1:7" ht="9" customHeight="1" x14ac:dyDescent="0.2">
      <c r="A3" s="27"/>
      <c r="B3" s="27"/>
      <c r="C3" s="27"/>
      <c r="D3" s="27"/>
      <c r="E3" s="27"/>
      <c r="F3" s="27"/>
      <c r="G3" s="27"/>
    </row>
    <row r="4" spans="1:7" x14ac:dyDescent="0.2">
      <c r="G4" s="63" t="s">
        <v>145</v>
      </c>
    </row>
    <row r="5" spans="1:7" s="27" customFormat="1" x14ac:dyDescent="0.2">
      <c r="A5" s="28" t="s">
        <v>33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</row>
    <row r="6" spans="1:7" s="18" customFormat="1" ht="34.5" customHeight="1" x14ac:dyDescent="0.25">
      <c r="A6" s="29">
        <v>1102899097</v>
      </c>
      <c r="B6" s="21" t="s">
        <v>102</v>
      </c>
      <c r="C6" s="30">
        <v>44365</v>
      </c>
      <c r="D6" s="24" t="s">
        <v>112</v>
      </c>
      <c r="E6" s="21"/>
      <c r="F6" s="23">
        <v>5999917</v>
      </c>
      <c r="G6" s="21" t="s">
        <v>103</v>
      </c>
    </row>
    <row r="7" spans="1:7" x14ac:dyDescent="0.2">
      <c r="A7" s="31">
        <v>100900012043</v>
      </c>
      <c r="B7" s="25" t="s">
        <v>40</v>
      </c>
      <c r="C7" s="32">
        <v>44354</v>
      </c>
      <c r="D7" s="25" t="s">
        <v>41</v>
      </c>
      <c r="E7" s="22">
        <v>236472900</v>
      </c>
      <c r="F7" s="25"/>
      <c r="G7" s="25" t="s">
        <v>42</v>
      </c>
    </row>
    <row r="8" spans="1:7" x14ac:dyDescent="0.2">
      <c r="A8" s="31">
        <v>100900012043</v>
      </c>
      <c r="B8" s="25" t="s">
        <v>40</v>
      </c>
      <c r="C8" s="32">
        <v>44377</v>
      </c>
      <c r="D8" s="25"/>
      <c r="E8" s="22">
        <v>21643893.280000001</v>
      </c>
      <c r="F8" s="25"/>
      <c r="G8" s="25" t="s">
        <v>149</v>
      </c>
    </row>
    <row r="9" spans="1:7" s="18" customFormat="1" x14ac:dyDescent="0.2">
      <c r="A9" s="68">
        <v>100900000951</v>
      </c>
      <c r="B9" s="25" t="s">
        <v>40</v>
      </c>
      <c r="C9" s="30">
        <v>44365</v>
      </c>
      <c r="D9" s="21"/>
      <c r="E9" s="23"/>
      <c r="F9" s="23">
        <v>5641906.54</v>
      </c>
      <c r="G9" s="24" t="s">
        <v>150</v>
      </c>
    </row>
    <row r="10" spans="1:7" x14ac:dyDescent="0.2">
      <c r="A10" s="31">
        <v>346000881100</v>
      </c>
      <c r="B10" s="25" t="s">
        <v>153</v>
      </c>
      <c r="C10" s="30">
        <v>44365</v>
      </c>
      <c r="D10" s="25"/>
      <c r="E10" s="22"/>
      <c r="F10" s="22">
        <v>8750000</v>
      </c>
      <c r="G10" s="25" t="s">
        <v>151</v>
      </c>
    </row>
    <row r="11" spans="1:7" s="18" customFormat="1" ht="28.5" x14ac:dyDescent="0.25">
      <c r="A11" s="68">
        <v>5003348222</v>
      </c>
      <c r="B11" s="21" t="s">
        <v>154</v>
      </c>
      <c r="C11" s="30">
        <v>44375</v>
      </c>
      <c r="D11" s="21"/>
      <c r="E11" s="21"/>
      <c r="F11" s="101">
        <v>26279000</v>
      </c>
      <c r="G11" s="24" t="s">
        <v>152</v>
      </c>
    </row>
    <row r="12" spans="1:7" s="18" customFormat="1" ht="28.5" x14ac:dyDescent="0.25">
      <c r="A12" s="68">
        <v>5003348222</v>
      </c>
      <c r="B12" s="21" t="s">
        <v>154</v>
      </c>
      <c r="C12" s="30">
        <v>44375</v>
      </c>
      <c r="D12" s="21"/>
      <c r="E12" s="21"/>
      <c r="F12" s="101">
        <v>27368000</v>
      </c>
      <c r="G12" s="24" t="s">
        <v>152</v>
      </c>
    </row>
    <row r="16" spans="1:7" s="18" customFormat="1" x14ac:dyDescent="0.25">
      <c r="A16" s="81" t="s">
        <v>118</v>
      </c>
      <c r="B16" s="81"/>
      <c r="C16" s="81"/>
      <c r="D16" s="81"/>
      <c r="E16" s="81"/>
      <c r="F16" s="81"/>
      <c r="G16" s="81"/>
    </row>
    <row r="17" spans="6:6" x14ac:dyDescent="0.2">
      <c r="F17" s="33"/>
    </row>
    <row r="18" spans="6:6" x14ac:dyDescent="0.2">
      <c r="F18" s="33"/>
    </row>
    <row r="19" spans="6:6" x14ac:dyDescent="0.2">
      <c r="F19" s="33"/>
    </row>
  </sheetData>
  <mergeCells count="2">
    <mergeCell ref="A2:G2"/>
    <mergeCell ref="A16:G16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F9" sqref="F9"/>
    </sheetView>
  </sheetViews>
  <sheetFormatPr defaultRowHeight="15" x14ac:dyDescent="0.25"/>
  <cols>
    <col min="1" max="1" width="11.7109375" customWidth="1"/>
    <col min="2" max="2" width="4.5703125" customWidth="1"/>
    <col min="3" max="3" width="40.28515625" customWidth="1"/>
    <col min="4" max="4" width="11.28515625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x14ac:dyDescent="0.25">
      <c r="H3" s="63"/>
      <c r="I3" s="79" t="s">
        <v>145</v>
      </c>
      <c r="J3" s="79"/>
      <c r="K3" s="79"/>
    </row>
    <row r="4" spans="1:11" ht="24" customHeight="1" x14ac:dyDescent="0.25">
      <c r="A4" s="91" t="s">
        <v>43</v>
      </c>
      <c r="B4" s="91" t="s">
        <v>17</v>
      </c>
      <c r="C4" s="91" t="s">
        <v>44</v>
      </c>
      <c r="D4" s="90" t="s">
        <v>45</v>
      </c>
      <c r="E4" s="90" t="s">
        <v>46</v>
      </c>
      <c r="F4" s="90" t="s">
        <v>47</v>
      </c>
      <c r="G4" s="90" t="s">
        <v>48</v>
      </c>
      <c r="H4" s="90"/>
      <c r="I4" s="90"/>
      <c r="J4" s="90"/>
      <c r="K4" s="90"/>
    </row>
    <row r="5" spans="1:11" ht="75" x14ac:dyDescent="0.25">
      <c r="A5" s="91"/>
      <c r="B5" s="91"/>
      <c r="C5" s="91"/>
      <c r="D5" s="90"/>
      <c r="E5" s="90"/>
      <c r="F5" s="90"/>
      <c r="G5" s="11" t="s">
        <v>49</v>
      </c>
      <c r="H5" s="11" t="s">
        <v>50</v>
      </c>
      <c r="I5" s="11" t="s">
        <v>51</v>
      </c>
      <c r="J5" s="12" t="s">
        <v>52</v>
      </c>
      <c r="K5" s="11" t="s">
        <v>53</v>
      </c>
    </row>
    <row r="6" spans="1:11" x14ac:dyDescent="0.25">
      <c r="A6" s="86" t="s">
        <v>54</v>
      </c>
      <c r="B6" s="1">
        <v>1.1000000000000001</v>
      </c>
      <c r="C6" s="1" t="s">
        <v>55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87"/>
      <c r="B7" s="1">
        <v>1.2</v>
      </c>
      <c r="C7" s="1" t="s">
        <v>56</v>
      </c>
      <c r="D7" s="2"/>
      <c r="E7" s="2"/>
      <c r="F7" s="2"/>
      <c r="G7" s="2"/>
      <c r="H7" s="2"/>
      <c r="I7" s="2"/>
      <c r="J7" s="2"/>
      <c r="K7" s="2"/>
    </row>
    <row r="8" spans="1:11" x14ac:dyDescent="0.25">
      <c r="A8" s="87"/>
      <c r="B8" s="1">
        <v>1.3</v>
      </c>
      <c r="C8" s="1" t="s">
        <v>57</v>
      </c>
      <c r="D8" s="2">
        <v>153</v>
      </c>
      <c r="E8" s="2">
        <v>147</v>
      </c>
      <c r="F8" s="2">
        <v>6</v>
      </c>
      <c r="G8" s="2"/>
      <c r="H8" s="2"/>
      <c r="I8" s="2">
        <v>3</v>
      </c>
      <c r="J8" s="2">
        <v>3</v>
      </c>
      <c r="K8" s="2"/>
    </row>
    <row r="9" spans="1:11" x14ac:dyDescent="0.25">
      <c r="A9" s="87"/>
      <c r="B9" s="1">
        <v>1.4</v>
      </c>
      <c r="C9" s="1" t="s">
        <v>58</v>
      </c>
      <c r="D9" s="2"/>
      <c r="E9" s="2"/>
      <c r="F9" s="2"/>
      <c r="G9" s="2"/>
      <c r="H9" s="2"/>
      <c r="I9" s="2"/>
      <c r="J9" s="2"/>
      <c r="K9" s="2"/>
    </row>
    <row r="10" spans="1:11" s="8" customFormat="1" ht="30" x14ac:dyDescent="0.25">
      <c r="A10" s="87"/>
      <c r="B10" s="7">
        <v>1.5</v>
      </c>
      <c r="C10" s="9" t="s">
        <v>59</v>
      </c>
      <c r="D10" s="6"/>
      <c r="E10" s="6"/>
      <c r="F10" s="6"/>
      <c r="G10" s="6"/>
      <c r="H10" s="6"/>
      <c r="I10" s="6"/>
      <c r="J10" s="6"/>
      <c r="K10" s="6"/>
    </row>
    <row r="11" spans="1:11" ht="30" x14ac:dyDescent="0.25">
      <c r="A11" s="87"/>
      <c r="B11" s="1">
        <v>1.6</v>
      </c>
      <c r="C11" s="10" t="s">
        <v>60</v>
      </c>
      <c r="D11" s="2"/>
      <c r="E11" s="2"/>
      <c r="F11" s="2"/>
      <c r="G11" s="2"/>
      <c r="H11" s="2"/>
      <c r="I11" s="2"/>
      <c r="J11" s="2"/>
      <c r="K11" s="2"/>
    </row>
    <row r="12" spans="1:11" ht="30" hidden="1" x14ac:dyDescent="0.25">
      <c r="A12" s="87"/>
      <c r="B12" s="1">
        <v>1.7</v>
      </c>
      <c r="C12" s="10" t="s">
        <v>61</v>
      </c>
      <c r="D12" s="2"/>
      <c r="E12" s="2"/>
      <c r="F12" s="2"/>
      <c r="G12" s="2"/>
      <c r="H12" s="2"/>
      <c r="I12" s="2"/>
      <c r="J12" s="2"/>
      <c r="K12" s="2"/>
    </row>
    <row r="13" spans="1:11" ht="30" hidden="1" x14ac:dyDescent="0.25">
      <c r="A13" s="87"/>
      <c r="B13" s="1">
        <v>1.8</v>
      </c>
      <c r="C13" s="10" t="s">
        <v>62</v>
      </c>
      <c r="D13" s="2"/>
      <c r="E13" s="2"/>
      <c r="F13" s="2"/>
      <c r="G13" s="2"/>
      <c r="H13" s="2"/>
      <c r="I13" s="2"/>
      <c r="J13" s="2"/>
      <c r="K13" s="2"/>
    </row>
    <row r="14" spans="1:11" ht="30" hidden="1" x14ac:dyDescent="0.25">
      <c r="A14" s="87"/>
      <c r="B14" s="1">
        <v>1.9</v>
      </c>
      <c r="C14" s="10" t="s">
        <v>63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87"/>
      <c r="B15" s="3" t="s">
        <v>64</v>
      </c>
      <c r="C15" s="1" t="s">
        <v>65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87"/>
      <c r="B16" s="1">
        <v>1.1100000000000001</v>
      </c>
      <c r="C16" s="1" t="s">
        <v>66</v>
      </c>
      <c r="D16" s="2">
        <v>8</v>
      </c>
      <c r="E16" s="2">
        <v>8</v>
      </c>
      <c r="F16" s="2">
        <v>0</v>
      </c>
      <c r="G16" s="2"/>
      <c r="H16" s="2"/>
      <c r="I16" s="2"/>
      <c r="J16" s="2"/>
      <c r="K16" s="2"/>
    </row>
    <row r="17" spans="1:11" x14ac:dyDescent="0.25">
      <c r="A17" s="88"/>
      <c r="B17" s="1"/>
      <c r="C17" s="1" t="s">
        <v>67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89" t="s">
        <v>68</v>
      </c>
      <c r="B18" s="1">
        <v>2.1</v>
      </c>
      <c r="C18" s="1" t="s">
        <v>69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89"/>
      <c r="B19" s="1">
        <v>2.2000000000000002</v>
      </c>
      <c r="C19" s="1" t="s">
        <v>70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9"/>
      <c r="B20" s="1">
        <v>2.2999999999999998</v>
      </c>
      <c r="C20" s="1" t="s">
        <v>71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67</v>
      </c>
      <c r="D21" s="2">
        <f>+D8+D16</f>
        <v>161</v>
      </c>
      <c r="E21" s="2">
        <f t="shared" ref="E21:K21" si="0">+E8+E16</f>
        <v>155</v>
      </c>
      <c r="F21" s="2">
        <f t="shared" si="0"/>
        <v>6</v>
      </c>
      <c r="G21" s="2">
        <f t="shared" si="0"/>
        <v>0</v>
      </c>
      <c r="H21" s="2">
        <f t="shared" si="0"/>
        <v>0</v>
      </c>
      <c r="I21" s="2">
        <f t="shared" si="0"/>
        <v>3</v>
      </c>
      <c r="J21" s="2">
        <f t="shared" si="0"/>
        <v>3</v>
      </c>
      <c r="K21" s="2">
        <f t="shared" si="0"/>
        <v>0</v>
      </c>
    </row>
    <row r="24" spans="1:11" s="5" customFormat="1" ht="12.75" x14ac:dyDescent="0.25">
      <c r="A24" s="78" t="s">
        <v>118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</sheetData>
  <mergeCells count="12">
    <mergeCell ref="A24:K24"/>
    <mergeCell ref="A2:K2"/>
    <mergeCell ref="A6:A17"/>
    <mergeCell ref="A18:A20"/>
    <mergeCell ref="G4:K4"/>
    <mergeCell ref="D4:D5"/>
    <mergeCell ref="E4:E5"/>
    <mergeCell ref="F4:F5"/>
    <mergeCell ref="A4:A5"/>
    <mergeCell ref="B4:B5"/>
    <mergeCell ref="C4:C5"/>
    <mergeCell ref="I3:K3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7" sqref="C7:G22"/>
    </sheetView>
  </sheetViews>
  <sheetFormatPr defaultRowHeight="12.75" x14ac:dyDescent="0.2"/>
  <cols>
    <col min="1" max="1" width="5.140625" style="4" customWidth="1"/>
    <col min="2" max="2" width="51.42578125" style="4" customWidth="1"/>
    <col min="3" max="3" width="19" style="4" customWidth="1"/>
    <col min="4" max="4" width="16.5703125" style="4" customWidth="1"/>
    <col min="5" max="5" width="17.42578125" style="4" customWidth="1"/>
    <col min="6" max="6" width="18.140625" style="4" customWidth="1"/>
    <col min="7" max="7" width="26.5703125" style="4" customWidth="1"/>
    <col min="8" max="16384" width="9.140625" style="4"/>
  </cols>
  <sheetData>
    <row r="2" spans="1:7" x14ac:dyDescent="0.2">
      <c r="A2" s="92" t="s">
        <v>96</v>
      </c>
      <c r="B2" s="92"/>
      <c r="C2" s="92"/>
      <c r="D2" s="92"/>
      <c r="E2" s="92"/>
      <c r="F2" s="92"/>
    </row>
    <row r="3" spans="1:7" x14ac:dyDescent="0.2">
      <c r="A3" s="47"/>
      <c r="B3" s="47"/>
      <c r="C3" s="47"/>
      <c r="D3" s="47"/>
      <c r="E3" s="47"/>
      <c r="F3" s="47"/>
    </row>
    <row r="4" spans="1:7" x14ac:dyDescent="0.2">
      <c r="E4" s="99" t="s">
        <v>146</v>
      </c>
      <c r="F4" s="99"/>
      <c r="G4" s="99"/>
    </row>
    <row r="5" spans="1:7" ht="15" customHeight="1" x14ac:dyDescent="0.2">
      <c r="A5" s="93" t="s">
        <v>78</v>
      </c>
      <c r="B5" s="93" t="s">
        <v>79</v>
      </c>
      <c r="C5" s="69" t="s">
        <v>80</v>
      </c>
      <c r="D5" s="95" t="s">
        <v>81</v>
      </c>
      <c r="E5" s="96"/>
      <c r="F5" s="69" t="s">
        <v>82</v>
      </c>
      <c r="G5" s="70"/>
    </row>
    <row r="6" spans="1:7" x14ac:dyDescent="0.2">
      <c r="A6" s="94"/>
      <c r="B6" s="94"/>
      <c r="C6" s="69" t="s">
        <v>83</v>
      </c>
      <c r="D6" s="97" t="s">
        <v>84</v>
      </c>
      <c r="E6" s="98"/>
      <c r="F6" s="69" t="s">
        <v>85</v>
      </c>
      <c r="G6" s="70"/>
    </row>
    <row r="7" spans="1:7" ht="14.25" x14ac:dyDescent="0.25">
      <c r="A7" s="60">
        <v>1</v>
      </c>
      <c r="B7" s="71" t="s">
        <v>86</v>
      </c>
      <c r="C7" s="50">
        <v>3455324100</v>
      </c>
      <c r="D7" s="76">
        <v>1921422400</v>
      </c>
      <c r="E7" s="76">
        <v>1846252415.47</v>
      </c>
      <c r="F7" s="51">
        <f t="shared" ref="F7" si="0">+F8</f>
        <v>75169984.530000001</v>
      </c>
      <c r="G7" s="65"/>
    </row>
    <row r="8" spans="1:7" ht="14.25" x14ac:dyDescent="0.25">
      <c r="A8" s="60">
        <v>2</v>
      </c>
      <c r="B8" s="71" t="s">
        <v>101</v>
      </c>
      <c r="C8" s="50">
        <v>3455324100</v>
      </c>
      <c r="D8" s="76">
        <v>1921422400</v>
      </c>
      <c r="E8" s="76">
        <v>1846252415.47</v>
      </c>
      <c r="F8" s="51">
        <f t="shared" ref="F8" si="1">+F9+F20</f>
        <v>75169984.530000001</v>
      </c>
      <c r="G8" s="72"/>
    </row>
    <row r="9" spans="1:7" ht="14.25" x14ac:dyDescent="0.25">
      <c r="A9" s="60">
        <v>3</v>
      </c>
      <c r="B9" s="71" t="s">
        <v>87</v>
      </c>
      <c r="C9" s="50">
        <v>3169504400</v>
      </c>
      <c r="D9" s="76">
        <v>1914022400</v>
      </c>
      <c r="E9" s="76">
        <v>1842932415.47</v>
      </c>
      <c r="F9" s="51">
        <f t="shared" ref="F9" si="2">+F10+F11+F12+F13+F14+F15+F16+F17+F18</f>
        <v>71089984.530000001</v>
      </c>
      <c r="G9" s="72"/>
    </row>
    <row r="10" spans="1:7" s="5" customFormat="1" ht="28.5" customHeight="1" x14ac:dyDescent="0.25">
      <c r="A10" s="60">
        <v>4</v>
      </c>
      <c r="B10" s="73" t="s">
        <v>88</v>
      </c>
      <c r="C10" s="50">
        <v>2691213200</v>
      </c>
      <c r="D10" s="77">
        <v>1364568200</v>
      </c>
      <c r="E10" s="77">
        <v>1353952291</v>
      </c>
      <c r="F10" s="56">
        <f t="shared" ref="F10:F20" si="3">+D10-E10</f>
        <v>10615909</v>
      </c>
      <c r="G10" s="53" t="s">
        <v>128</v>
      </c>
    </row>
    <row r="11" spans="1:7" ht="16.5" customHeight="1" x14ac:dyDescent="0.2">
      <c r="A11" s="60">
        <v>5</v>
      </c>
      <c r="B11" s="71" t="s">
        <v>89</v>
      </c>
      <c r="C11" s="57">
        <v>69173300</v>
      </c>
      <c r="D11" s="77">
        <v>34127400</v>
      </c>
      <c r="E11" s="77">
        <v>32586171</v>
      </c>
      <c r="F11" s="56">
        <f t="shared" si="3"/>
        <v>1541229</v>
      </c>
      <c r="G11" s="58"/>
    </row>
    <row r="12" spans="1:7" s="5" customFormat="1" ht="27.75" customHeight="1" x14ac:dyDescent="0.25">
      <c r="A12" s="60">
        <v>6</v>
      </c>
      <c r="B12" s="73" t="s">
        <v>90</v>
      </c>
      <c r="C12" s="57">
        <v>96273700</v>
      </c>
      <c r="D12" s="77">
        <v>52633400</v>
      </c>
      <c r="E12" s="77">
        <v>47876790.560000002</v>
      </c>
      <c r="F12" s="56">
        <f t="shared" si="3"/>
        <v>4756609.4399999976</v>
      </c>
      <c r="G12" s="59" t="s">
        <v>143</v>
      </c>
    </row>
    <row r="13" spans="1:7" s="5" customFormat="1" ht="27" customHeight="1" x14ac:dyDescent="0.25">
      <c r="A13" s="60">
        <v>7</v>
      </c>
      <c r="B13" s="73" t="s">
        <v>91</v>
      </c>
      <c r="C13" s="57">
        <v>117109500</v>
      </c>
      <c r="D13" s="77">
        <v>66876600</v>
      </c>
      <c r="E13" s="77">
        <v>62774726.910000004</v>
      </c>
      <c r="F13" s="56">
        <f t="shared" si="3"/>
        <v>4101873.0899999961</v>
      </c>
      <c r="G13" s="59" t="s">
        <v>143</v>
      </c>
    </row>
    <row r="14" spans="1:7" s="5" customFormat="1" ht="51" x14ac:dyDescent="0.25">
      <c r="A14" s="60">
        <v>8</v>
      </c>
      <c r="B14" s="73" t="s">
        <v>92</v>
      </c>
      <c r="C14" s="57">
        <v>66807200</v>
      </c>
      <c r="D14" s="77">
        <v>34276300</v>
      </c>
      <c r="E14" s="77">
        <v>21413230</v>
      </c>
      <c r="F14" s="56">
        <f t="shared" si="3"/>
        <v>12863070</v>
      </c>
      <c r="G14" s="59" t="s">
        <v>144</v>
      </c>
    </row>
    <row r="15" spans="1:7" s="5" customFormat="1" ht="89.25" x14ac:dyDescent="0.25">
      <c r="A15" s="60">
        <v>9</v>
      </c>
      <c r="B15" s="73" t="s">
        <v>93</v>
      </c>
      <c r="C15" s="57">
        <v>98413800</v>
      </c>
      <c r="D15" s="77">
        <v>334913800</v>
      </c>
      <c r="E15" s="77">
        <v>315172320</v>
      </c>
      <c r="F15" s="56">
        <f t="shared" si="3"/>
        <v>19741480</v>
      </c>
      <c r="G15" s="59" t="s">
        <v>140</v>
      </c>
    </row>
    <row r="16" spans="1:7" s="5" customFormat="1" ht="25.5" x14ac:dyDescent="0.25">
      <c r="A16" s="60">
        <v>10</v>
      </c>
      <c r="B16" s="73" t="s">
        <v>94</v>
      </c>
      <c r="C16" s="57">
        <v>4477000</v>
      </c>
      <c r="D16" s="77">
        <v>2650000</v>
      </c>
      <c r="E16" s="77">
        <v>0</v>
      </c>
      <c r="F16" s="56">
        <f t="shared" si="3"/>
        <v>2650000</v>
      </c>
      <c r="G16" s="59" t="s">
        <v>143</v>
      </c>
    </row>
    <row r="17" spans="1:7" s="5" customFormat="1" ht="27.75" customHeight="1" x14ac:dyDescent="0.25">
      <c r="A17" s="60">
        <v>11</v>
      </c>
      <c r="B17" s="73" t="s">
        <v>95</v>
      </c>
      <c r="C17" s="57">
        <v>15322700</v>
      </c>
      <c r="D17" s="77">
        <v>17762700</v>
      </c>
      <c r="E17" s="77">
        <v>7386286</v>
      </c>
      <c r="F17" s="56">
        <f t="shared" si="3"/>
        <v>10376414</v>
      </c>
      <c r="G17" s="59" t="s">
        <v>143</v>
      </c>
    </row>
    <row r="18" spans="1:7" s="5" customFormat="1" ht="28.5" customHeight="1" x14ac:dyDescent="0.25">
      <c r="A18" s="60">
        <v>12</v>
      </c>
      <c r="B18" s="73" t="s">
        <v>15</v>
      </c>
      <c r="C18" s="57">
        <v>10714000</v>
      </c>
      <c r="D18" s="77">
        <v>6214000</v>
      </c>
      <c r="E18" s="77">
        <v>1770600</v>
      </c>
      <c r="F18" s="56">
        <f t="shared" si="3"/>
        <v>4443400</v>
      </c>
      <c r="G18" s="59" t="s">
        <v>143</v>
      </c>
    </row>
    <row r="19" spans="1:7" ht="14.25" x14ac:dyDescent="0.25">
      <c r="A19" s="60">
        <v>13</v>
      </c>
      <c r="B19" s="71"/>
      <c r="C19" s="57"/>
      <c r="D19" s="76"/>
      <c r="E19" s="76"/>
      <c r="F19" s="56">
        <f t="shared" si="3"/>
        <v>0</v>
      </c>
      <c r="G19" s="72"/>
    </row>
    <row r="20" spans="1:7" s="5" customFormat="1" ht="13.5" customHeight="1" x14ac:dyDescent="0.25">
      <c r="A20" s="60">
        <v>14</v>
      </c>
      <c r="B20" s="73" t="s">
        <v>100</v>
      </c>
      <c r="C20" s="57">
        <v>285819700</v>
      </c>
      <c r="D20" s="77">
        <v>7400000</v>
      </c>
      <c r="E20" s="77">
        <v>3320000</v>
      </c>
      <c r="F20" s="56">
        <f t="shared" si="3"/>
        <v>4080000</v>
      </c>
      <c r="G20" s="53"/>
    </row>
    <row r="21" spans="1:7" s="5" customFormat="1" x14ac:dyDescent="0.25">
      <c r="A21" s="60">
        <v>15</v>
      </c>
      <c r="B21" s="73" t="s">
        <v>99</v>
      </c>
      <c r="C21" s="57"/>
      <c r="D21" s="56"/>
      <c r="E21" s="56"/>
      <c r="F21" s="56"/>
      <c r="G21" s="54"/>
    </row>
    <row r="22" spans="1:7" s="5" customFormat="1" x14ac:dyDescent="0.25">
      <c r="A22" s="60">
        <v>16</v>
      </c>
      <c r="B22" s="73" t="s">
        <v>98</v>
      </c>
      <c r="C22" s="57">
        <v>285819700</v>
      </c>
      <c r="D22" s="56">
        <v>7400000</v>
      </c>
      <c r="E22" s="56">
        <v>3320000</v>
      </c>
      <c r="F22" s="56">
        <f t="shared" ref="F20:F22" si="4">+D22-E22</f>
        <v>4080000</v>
      </c>
      <c r="G22" s="54"/>
    </row>
    <row r="26" spans="1:7" x14ac:dyDescent="0.2">
      <c r="A26" s="92" t="s">
        <v>118</v>
      </c>
      <c r="B26" s="92"/>
      <c r="C26" s="92"/>
      <c r="D26" s="92"/>
      <c r="E26" s="92"/>
      <c r="F26" s="92"/>
      <c r="G26" s="92"/>
    </row>
  </sheetData>
  <mergeCells count="7">
    <mergeCell ref="A26:G26"/>
    <mergeCell ref="A2:F2"/>
    <mergeCell ref="B5:B6"/>
    <mergeCell ref="A5:A6"/>
    <mergeCell ref="D5:E5"/>
    <mergeCell ref="D6:E6"/>
    <mergeCell ref="E4:G4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2" sqref="K12"/>
    </sheetView>
  </sheetViews>
  <sheetFormatPr defaultRowHeight="15" x14ac:dyDescent="0.25"/>
  <cols>
    <col min="1" max="1" width="4.85546875" style="8" customWidth="1"/>
    <col min="2" max="2" width="20.42578125" customWidth="1"/>
    <col min="3" max="3" width="13.42578125" customWidth="1"/>
    <col min="4" max="4" width="10.28515625" style="13" customWidth="1"/>
    <col min="5" max="5" width="7.85546875" style="17" customWidth="1"/>
    <col min="6" max="6" width="19.5703125" customWidth="1"/>
    <col min="7" max="7" width="18.7109375" customWidth="1"/>
    <col min="8" max="8" width="19.5703125" customWidth="1"/>
    <col min="9" max="9" width="32.85546875" customWidth="1"/>
  </cols>
  <sheetData>
    <row r="1" spans="1:9" x14ac:dyDescent="0.25">
      <c r="A1" s="85" t="s">
        <v>139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25">
      <c r="D3" s="100" t="s">
        <v>117</v>
      </c>
      <c r="E3" s="100"/>
      <c r="F3" s="100"/>
      <c r="G3" s="100"/>
      <c r="H3" s="99" t="s">
        <v>146</v>
      </c>
      <c r="I3" s="99"/>
    </row>
    <row r="4" spans="1:9" s="8" customFormat="1" ht="90.75" customHeight="1" x14ac:dyDescent="0.25">
      <c r="A4" s="46" t="s">
        <v>17</v>
      </c>
      <c r="B4" s="45" t="s">
        <v>18</v>
      </c>
      <c r="C4" s="45" t="s">
        <v>106</v>
      </c>
      <c r="D4" s="45" t="s">
        <v>19</v>
      </c>
      <c r="E4" s="45" t="s">
        <v>138</v>
      </c>
      <c r="F4" s="45" t="s">
        <v>107</v>
      </c>
      <c r="G4" s="45" t="s">
        <v>108</v>
      </c>
      <c r="H4" s="45" t="s">
        <v>115</v>
      </c>
      <c r="I4" s="45" t="s">
        <v>116</v>
      </c>
    </row>
    <row r="5" spans="1:9" s="8" customFormat="1" ht="106.5" customHeight="1" x14ac:dyDescent="0.25">
      <c r="A5" s="6">
        <v>1</v>
      </c>
      <c r="B5" s="9" t="s">
        <v>109</v>
      </c>
      <c r="C5" s="15">
        <v>71071.399999999994</v>
      </c>
      <c r="D5" s="16">
        <f>8140+27368+26279+3960</f>
        <v>65747</v>
      </c>
      <c r="E5" s="14" t="s">
        <v>120</v>
      </c>
      <c r="F5" s="36" t="s">
        <v>123</v>
      </c>
      <c r="G5" s="14" t="s">
        <v>131</v>
      </c>
      <c r="H5" s="14" t="s">
        <v>132</v>
      </c>
      <c r="I5" s="14" t="s">
        <v>134</v>
      </c>
    </row>
    <row r="6" spans="1:9" ht="108" customHeight="1" x14ac:dyDescent="0.25">
      <c r="A6" s="6">
        <v>2</v>
      </c>
      <c r="B6" s="7" t="s">
        <v>110</v>
      </c>
      <c r="C6" s="15">
        <v>21996.3</v>
      </c>
      <c r="D6" s="16">
        <v>21996.3</v>
      </c>
      <c r="E6" s="6" t="s">
        <v>119</v>
      </c>
      <c r="F6" s="14" t="s">
        <v>121</v>
      </c>
      <c r="G6" s="14" t="s">
        <v>137</v>
      </c>
      <c r="H6" s="35" t="s">
        <v>133</v>
      </c>
      <c r="I6" s="14" t="s">
        <v>135</v>
      </c>
    </row>
    <row r="7" spans="1:9" ht="44.25" customHeight="1" x14ac:dyDescent="0.25">
      <c r="A7" s="6">
        <v>3</v>
      </c>
      <c r="B7" s="9" t="s">
        <v>111</v>
      </c>
      <c r="C7" s="15">
        <v>39676.199999999997</v>
      </c>
      <c r="D7" s="16">
        <f>+C7</f>
        <v>39676.199999999997</v>
      </c>
      <c r="E7" s="6" t="s">
        <v>119</v>
      </c>
      <c r="F7" s="9" t="s">
        <v>122</v>
      </c>
      <c r="G7" s="9" t="s">
        <v>141</v>
      </c>
      <c r="H7" s="14" t="s">
        <v>142</v>
      </c>
      <c r="I7" s="14"/>
    </row>
    <row r="8" spans="1:9" s="8" customFormat="1" ht="45" x14ac:dyDescent="0.25">
      <c r="A8" s="6">
        <v>4</v>
      </c>
      <c r="B8" s="9" t="s">
        <v>124</v>
      </c>
      <c r="C8" s="34">
        <v>3771.4</v>
      </c>
      <c r="D8" s="64">
        <v>3771.4</v>
      </c>
      <c r="E8" s="6" t="s">
        <v>125</v>
      </c>
      <c r="F8" s="7" t="s">
        <v>122</v>
      </c>
      <c r="G8" s="7"/>
      <c r="H8" s="7"/>
      <c r="I8" s="14" t="s">
        <v>130</v>
      </c>
    </row>
    <row r="9" spans="1:9" s="8" customFormat="1" x14ac:dyDescent="0.25">
      <c r="A9" s="38"/>
      <c r="B9" s="39"/>
      <c r="C9" s="40"/>
      <c r="D9" s="38"/>
      <c r="E9" s="38"/>
      <c r="F9" s="41"/>
      <c r="G9" s="41"/>
      <c r="H9" s="41"/>
      <c r="I9" s="42"/>
    </row>
    <row r="14" spans="1:9" s="4" customFormat="1" ht="12.75" x14ac:dyDescent="0.2">
      <c r="A14" s="92" t="s">
        <v>114</v>
      </c>
      <c r="B14" s="92"/>
      <c r="C14" s="92"/>
      <c r="D14" s="92"/>
      <c r="E14" s="92"/>
      <c r="F14" s="92"/>
      <c r="G14" s="92"/>
      <c r="H14" s="92"/>
      <c r="I14" s="92"/>
    </row>
  </sheetData>
  <mergeCells count="4">
    <mergeCell ref="D3:G3"/>
    <mergeCell ref="A14:I14"/>
    <mergeCell ref="H3:I3"/>
    <mergeCell ref="A1:I1"/>
  </mergeCells>
  <pageMargins left="0.34" right="0.16" top="1.1000000000000001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2021-04-12T09:50:09Z</cp:lastPrinted>
  <dcterms:created xsi:type="dcterms:W3CDTF">2017-11-02T07:57:48Z</dcterms:created>
  <dcterms:modified xsi:type="dcterms:W3CDTF">2021-07-05T11:33:20Z</dcterms:modified>
</cp:coreProperties>
</file>