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0 on\"/>
    </mc:Choice>
  </mc:AlternateContent>
  <bookViews>
    <workbookView xWindow="-120" yWindow="-120" windowWidth="20730" windowHeight="11160" tabRatio="529" activeTab="5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  <sheet name="Sheet1" sheetId="8" r:id="rId7"/>
  </sheets>
  <calcPr calcId="162913"/>
</workbook>
</file>

<file path=xl/calcChain.xml><?xml version="1.0" encoding="utf-8"?>
<calcChain xmlns="http://schemas.openxmlformats.org/spreadsheetml/2006/main">
  <c r="D8" i="2" l="1"/>
  <c r="E21" i="4"/>
  <c r="F21" i="4"/>
  <c r="G21" i="4"/>
  <c r="H21" i="4"/>
  <c r="I21" i="4"/>
  <c r="J21" i="4"/>
  <c r="K21" i="4"/>
  <c r="C20" i="6" l="1"/>
  <c r="F19" i="6"/>
  <c r="F18" i="6"/>
  <c r="F20" i="6" s="1"/>
  <c r="F17" i="6"/>
  <c r="F16" i="6"/>
  <c r="C16" i="6"/>
  <c r="F15" i="6"/>
  <c r="F14" i="6"/>
  <c r="F13" i="6"/>
  <c r="F12" i="6"/>
  <c r="F11" i="6"/>
  <c r="F10" i="6"/>
  <c r="F9" i="6"/>
  <c r="F8" i="6"/>
  <c r="C7" i="6"/>
  <c r="C6" i="6" s="1"/>
  <c r="C5" i="6" s="1"/>
  <c r="C16" i="1"/>
  <c r="F7" i="6" l="1"/>
  <c r="F6" i="6" s="1"/>
  <c r="F5" i="6" s="1"/>
  <c r="D5" i="7"/>
  <c r="C8" i="2" l="1"/>
  <c r="C20" i="1" l="1"/>
  <c r="F23" i="1"/>
  <c r="C7" i="1"/>
  <c r="C6" i="1" s="1"/>
  <c r="C5" i="1" s="1"/>
  <c r="C23" i="1" l="1"/>
  <c r="F8" i="1"/>
  <c r="F9" i="1"/>
  <c r="F10" i="1"/>
  <c r="F11" i="1"/>
  <c r="F12" i="1"/>
  <c r="F13" i="1"/>
  <c r="F14" i="1"/>
  <c r="F15" i="1"/>
  <c r="F16" i="1"/>
  <c r="F17" i="1"/>
  <c r="F18" i="1"/>
  <c r="F20" i="1" s="1"/>
  <c r="F19" i="1"/>
  <c r="F7" i="1" l="1"/>
  <c r="F6" i="1" s="1"/>
  <c r="F5" i="1" s="1"/>
  <c r="D21" i="4" l="1"/>
</calcChain>
</file>

<file path=xl/sharedStrings.xml><?xml version="1.0" encoding="utf-8"?>
<sst xmlns="http://schemas.openxmlformats.org/spreadsheetml/2006/main" count="205" uniqueCount="166">
  <si>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</si>
  <si>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</si>
  <si>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</si>
  <si>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</si>
  <si>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</si>
  <si>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</si>
  <si>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</si>
  <si>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</si>
  <si>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</si>
  <si>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</si>
  <si>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</si>
  <si>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</si>
  <si>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</si>
  <si>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</si>
  <si>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</si>
  <si>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</si>
  <si>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</si>
  <si>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</si>
  <si>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</si>
  <si>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</si>
  <si>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</si>
  <si>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</si>
  <si>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</si>
  <si>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</si>
  <si>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</si>
  <si>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</si>
  <si>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</si>
  <si>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</si>
  <si>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</si>
  <si>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</si>
  <si>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</si>
  <si>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</si>
  <si>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</si>
  <si>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</si>
  <si>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</si>
  <si>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</si>
  <si>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</si>
  <si>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</si>
  <si>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</si>
  <si>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</si>
  <si>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</si>
  <si>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</si>
  <si>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</si>
  <si>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</si>
  <si>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</si>
  <si>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</si>
  <si>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</si>
  <si>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</si>
  <si>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</si>
  <si>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</si>
  <si>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</si>
  <si>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</si>
  <si>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</si>
  <si>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</si>
  <si>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</si>
  <si>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</si>
  <si>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</si>
  <si>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</si>
  <si>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</si>
  <si>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</si>
  <si>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</si>
  <si>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</si>
  <si>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</si>
  <si>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</si>
  <si>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</si>
  <si>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</si>
  <si>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</si>
  <si>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</si>
  <si>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</si>
  <si>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</si>
  <si>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</si>
  <si>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</si>
  <si>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</si>
  <si>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</si>
  <si>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</si>
  <si>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</si>
  <si>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</si>
  <si>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</si>
  <si>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</si>
  <si>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</si>
  <si>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</si>
  <si>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</si>
  <si>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</si>
  <si>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</si>
  <si>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</si>
  <si>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</si>
  <si>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</si>
  <si>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</si>
  <si>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</si>
  <si>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</si>
  <si>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</si>
  <si>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</si>
  <si>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</si>
  <si>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</si>
  <si>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</si>
  <si>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</si>
  <si>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</si>
  <si>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</si>
  <si>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</si>
  <si>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</si>
  <si>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</si>
  <si>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</si>
  <si>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</si>
  <si>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</si>
  <si>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</si>
  <si>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</si>
  <si>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</si>
  <si>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</si>
  <si>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</si>
  <si>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</si>
  <si>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</si>
  <si>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</si>
  <si>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</si>
  <si>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</si>
  <si>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</si>
  <si>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ЧД, 4 дугаар хороо,6 дугаар байр-84 тоот</t>
  </si>
  <si>
    <t>Тендерт шалгараагүй оролцогчийн товч мэдээлэл</t>
  </si>
  <si>
    <t>Шалгараагүй талаархи шалтгаан үндэслэл</t>
  </si>
  <si>
    <t>Тендерийн орлого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</si>
  <si>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</si>
  <si>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</si>
  <si>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Төрийн банк</t>
  </si>
  <si>
    <t>Цахилгааны төлбөр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</si>
  <si>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</si>
  <si>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</si>
  <si>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</si>
  <si>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</si>
  <si>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</si>
  <si>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</si>
  <si>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</si>
  <si>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Даатгалын үйлчилгээ</t>
  </si>
  <si>
    <t>/сая,төгрөг/</t>
  </si>
  <si>
    <t>Дүүрэнжинхүү ХХК</t>
  </si>
  <si>
    <t>Магнай трейд ХХК, Шунхлай ХХК, Сод монгол ХХК</t>
  </si>
  <si>
    <t>Магнай трейд ХХК, Шунхлай ХХК, Сод монгол ХХК төсөвт өртөгөөс хэтэрсэн үнийн санал ирүүлсэн тул хуулийн дагуу тендерээс хасагдсан.</t>
  </si>
  <si>
    <t>Петростар ХХК, Төсөвт өртөгт багтаж санал ирүүлсэн тул шалгарсан байна.</t>
  </si>
  <si>
    <t xml:space="preserve">                     ГАРГАСАН:АХЛАХ НЯГТЛАН БОДОГЧ,ЦАГДААГИЙН ДЭСЛЭГЧ                                     Э.ЧУЛУУНЦЭЦЭГ</t>
  </si>
  <si>
    <t>ГАРГАСАН:АХЛАХ НЯГТЛАН БОДОГЧ,ЦАГДААГИЙН АХЛАХ ДЭСЛЭГЧ                                            Э.ЧУЛУУНЦЭЦЭГ</t>
  </si>
  <si>
    <t>Дээвэр засварлах гэрээ</t>
  </si>
  <si>
    <t>Лансын цагаан овоо ХХК</t>
  </si>
  <si>
    <t>4011,8</t>
  </si>
  <si>
    <t>Сэрж мандах ХХК</t>
  </si>
  <si>
    <t>Дүүрэн жинхүү ХХК, БОБНЖИ ХХК</t>
  </si>
  <si>
    <t>Сүү хүнгий ХХК, Би си ти ХХК-иудын техникийн тодорхойлолт шаардлага хангасан.</t>
  </si>
  <si>
    <t>Саммит компьютерс ХХК, Бодь электроникс, Сүүхунгий, Би Си Ти ХХК, Алхими ХХК, Монтех дистрибьюшн ХХК</t>
  </si>
  <si>
    <t>Саммит компьютерс ХХК, Бодь электроникс, Сүүхунгий, Би Си Ти ХХК, Алхими ХХК төсөвт өртөгөөс хэтрээгүй ч өндөр үнийн санал өгсөн.</t>
  </si>
  <si>
    <t xml:space="preserve">Дүүрэнжинхүү ХХК нь тендерийн материал дутуу, БОБНЖИ ХХК нь төсөвт өртөгтөө багтсанч өндөр санал тус тус ирүүлж шалгааргүй байна. </t>
  </si>
  <si>
    <t>2020 оныг дуустал зарцуулна.</t>
  </si>
  <si>
    <t>Сүү хүнгий ХХК</t>
  </si>
  <si>
    <t>Би СИ Ти ХХК</t>
  </si>
  <si>
    <t>Багаж техник хэрэгсэл, Гэрээ №ЦЕГМШУТ2020/01003/02/01</t>
  </si>
  <si>
    <t>ЧД, 6 дугаар хороо,6 дугаар хороолол,63-32 тоот</t>
  </si>
  <si>
    <t>БГД, 3 хороо, TST 2 давхар 201 тоот</t>
  </si>
  <si>
    <t>Ээлжийн алба хаагчдын нормын хоол</t>
  </si>
  <si>
    <t>Төгс дардас ХХК, Гранд тотал ХХК-тай шууд гэрээ байгуулан бичгийн цаас, принтерийн хорыг бэлтгэж байна.</t>
  </si>
  <si>
    <t>Миг даатгал ХХК-тай шууд гэрээ байгуулан жолоочийн хариуцлагын даатгал хийлгэсэн.</t>
  </si>
  <si>
    <t>И.Жаргалцэцэг</t>
  </si>
  <si>
    <t>И.Жаргалцэцэгийн тэтгэвэрт гарахад олгох 36 сарын тэтгэмж</t>
  </si>
  <si>
    <t>СХД</t>
  </si>
  <si>
    <t xml:space="preserve">                                                           2020 ОНЫ 10 ДУГААР САР</t>
  </si>
  <si>
    <t>2020 ОНЫ 10 ДУГААР САР</t>
  </si>
  <si>
    <t>Батлагдсан орон тооноос 7 орон тоо дутуу ажиллаж байна.</t>
  </si>
  <si>
    <t>2020 оны 11 дугаар сард зарцуулагдана.</t>
  </si>
  <si>
    <t>ОБЕГ-ын алба хаагчдын дүрэмт хувцас</t>
  </si>
  <si>
    <t>ОБЕГ</t>
  </si>
  <si>
    <t>БГД, 3 хороо,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</si>
</sst>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3" fontId="2" fillId="0" borderId="1" xfId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6" fontId="6" fillId="0" borderId="1" xfId="0" applyNumberFormat="1" applyFont="1" applyBorder="1" applyAlignment="1">
      <alignment horizontal="right"/>
    </xf>
    <xf numFmtId="43" fontId="5" fillId="0" borderId="1" xfId="1" applyFont="1" applyBorder="1"/>
    <xf numFmtId="43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16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4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/>
    <xf numFmtId="43" fontId="2" fillId="0" borderId="1" xfId="1" applyFont="1" applyBorder="1"/>
    <xf numFmtId="43" fontId="2" fillId="0" borderId="0" xfId="0" applyNumberFormat="1" applyFont="1"/>
    <xf numFmtId="0" fontId="2" fillId="0" borderId="5" xfId="0" applyFont="1" applyBorder="1" applyAlignment="1">
      <alignment horizontal="right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5" sqref="C5:G23"/>
    </sheetView>
  </sheetViews>
  <sheetFormatPr defaultRowHeight="12.75" x14ac:dyDescent="0.25"/>
  <cols>
    <col min="1" max="1" width="5.85546875" style="38" customWidth="1"/>
    <col min="2" max="2" width="33.42578125" style="7" customWidth="1"/>
    <col min="3" max="3" width="16.5703125" style="7" customWidth="1"/>
    <col min="4" max="4" width="16.42578125" style="7" customWidth="1"/>
    <col min="5" max="5" width="16.5703125" style="7" customWidth="1"/>
    <col min="6" max="6" width="15.7109375" style="7" customWidth="1"/>
    <col min="7" max="7" width="29.140625" style="7" customWidth="1"/>
    <col min="8" max="16384" width="9.140625" style="7"/>
  </cols>
  <sheetData>
    <row r="2" spans="1:7" ht="15" customHeight="1" x14ac:dyDescent="0.25">
      <c r="A2" s="41" t="s">
        <v>75</v>
      </c>
      <c r="B2" s="41"/>
      <c r="C2" s="41"/>
      <c r="D2" s="41"/>
      <c r="E2" s="41"/>
      <c r="F2" s="41"/>
      <c r="G2" s="41"/>
    </row>
    <row r="3" spans="1:7" ht="17.25" customHeight="1" x14ac:dyDescent="0.25">
      <c r="E3" s="7" t="s">
        <v>159</v>
      </c>
    </row>
    <row r="4" spans="1:7" ht="29.25" customHeigh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73</v>
      </c>
      <c r="G4" s="9" t="s">
        <v>98</v>
      </c>
    </row>
    <row r="5" spans="1:7" x14ac:dyDescent="0.2">
      <c r="A5" s="5">
        <v>42</v>
      </c>
      <c r="B5" s="6" t="s">
        <v>5</v>
      </c>
      <c r="C5" s="23">
        <f>+C6</f>
        <v>3379268600</v>
      </c>
      <c r="D5" s="37">
        <v>2753120800</v>
      </c>
      <c r="E5" s="37">
        <v>2572839896.9400001</v>
      </c>
      <c r="F5" s="23">
        <f t="shared" ref="F5" si="0">+F6</f>
        <v>180280903.06</v>
      </c>
      <c r="G5" s="18"/>
    </row>
    <row r="6" spans="1:7" x14ac:dyDescent="0.2">
      <c r="A6" s="5">
        <v>43</v>
      </c>
      <c r="B6" s="6" t="s">
        <v>6</v>
      </c>
      <c r="C6" s="23">
        <f>+C7+C18</f>
        <v>3379268600</v>
      </c>
      <c r="D6" s="37">
        <v>2753120800</v>
      </c>
      <c r="E6" s="37">
        <v>2572839896.9400001</v>
      </c>
      <c r="F6" s="23">
        <f t="shared" ref="F6" si="1">+F7+F18</f>
        <v>180280903.06</v>
      </c>
      <c r="G6" s="8"/>
    </row>
    <row r="7" spans="1:7" x14ac:dyDescent="0.2">
      <c r="A7" s="5">
        <v>44</v>
      </c>
      <c r="B7" s="6" t="s">
        <v>7</v>
      </c>
      <c r="C7" s="23">
        <f>+C8+C9+C10+C11+C12+C13+C14+C15+C16</f>
        <v>3093448900</v>
      </c>
      <c r="D7" s="37">
        <v>2597608400</v>
      </c>
      <c r="E7" s="37">
        <v>2516085334.9400001</v>
      </c>
      <c r="F7" s="23">
        <f t="shared" ref="F7" si="2">+F8+F9+F10+F11+F12+F13+F14+F15+F16</f>
        <v>81523065.059999987</v>
      </c>
      <c r="G7" s="10"/>
    </row>
    <row r="8" spans="1:7" ht="26.25" customHeight="1" x14ac:dyDescent="0.25">
      <c r="A8" s="5">
        <v>45</v>
      </c>
      <c r="B8" s="17" t="s">
        <v>8</v>
      </c>
      <c r="C8" s="23">
        <v>2609721800</v>
      </c>
      <c r="D8" s="4">
        <v>2174769000</v>
      </c>
      <c r="E8" s="4">
        <v>2138169654</v>
      </c>
      <c r="F8" s="4">
        <f t="shared" ref="F8:F19" si="3">+D8-E8</f>
        <v>36599346</v>
      </c>
      <c r="G8" s="42" t="s">
        <v>161</v>
      </c>
    </row>
    <row r="9" spans="1:7" ht="24" customHeight="1" x14ac:dyDescent="0.2">
      <c r="A9" s="5">
        <v>51</v>
      </c>
      <c r="B9" s="17" t="s">
        <v>9</v>
      </c>
      <c r="C9" s="24">
        <v>73829300</v>
      </c>
      <c r="D9" s="37">
        <v>62009400</v>
      </c>
      <c r="E9" s="37">
        <v>51121599</v>
      </c>
      <c r="F9" s="4">
        <f t="shared" si="3"/>
        <v>10887801</v>
      </c>
      <c r="G9" s="43"/>
    </row>
    <row r="10" spans="1:7" ht="25.5" x14ac:dyDescent="0.2">
      <c r="A10" s="5">
        <v>57</v>
      </c>
      <c r="B10" s="17" t="s">
        <v>10</v>
      </c>
      <c r="C10" s="24">
        <v>99773700</v>
      </c>
      <c r="D10" s="37">
        <v>83471800</v>
      </c>
      <c r="E10" s="37">
        <v>79235878.230000004</v>
      </c>
      <c r="F10" s="4">
        <f t="shared" si="3"/>
        <v>4235921.7699999958</v>
      </c>
      <c r="G10" s="22" t="s">
        <v>162</v>
      </c>
    </row>
    <row r="11" spans="1:7" ht="28.5" customHeight="1" x14ac:dyDescent="0.2">
      <c r="A11" s="5">
        <v>62</v>
      </c>
      <c r="B11" s="6" t="s">
        <v>11</v>
      </c>
      <c r="C11" s="24">
        <v>117109500</v>
      </c>
      <c r="D11" s="37">
        <v>104967000</v>
      </c>
      <c r="E11" s="37">
        <v>99077523.710000008</v>
      </c>
      <c r="F11" s="4">
        <f t="shared" si="3"/>
        <v>5889476.2899999917</v>
      </c>
      <c r="G11" s="22" t="s">
        <v>162</v>
      </c>
    </row>
    <row r="12" spans="1:7" ht="27" customHeight="1" x14ac:dyDescent="0.2">
      <c r="A12" s="5">
        <v>69</v>
      </c>
      <c r="B12" s="6" t="s">
        <v>74</v>
      </c>
      <c r="C12" s="24">
        <v>66807200</v>
      </c>
      <c r="D12" s="37">
        <v>56774200</v>
      </c>
      <c r="E12" s="37">
        <v>53923810</v>
      </c>
      <c r="F12" s="4">
        <f t="shared" si="3"/>
        <v>2850390</v>
      </c>
      <c r="G12" s="22" t="s">
        <v>162</v>
      </c>
    </row>
    <row r="13" spans="1:7" ht="21" customHeight="1" x14ac:dyDescent="0.2">
      <c r="A13" s="5">
        <v>73</v>
      </c>
      <c r="B13" s="6" t="s">
        <v>13</v>
      </c>
      <c r="C13" s="24">
        <v>98413800</v>
      </c>
      <c r="D13" s="37">
        <v>92518200</v>
      </c>
      <c r="E13" s="37">
        <v>85909860</v>
      </c>
      <c r="F13" s="4">
        <f t="shared" si="3"/>
        <v>6608340</v>
      </c>
      <c r="G13" s="22" t="s">
        <v>147</v>
      </c>
    </row>
    <row r="14" spans="1:7" x14ac:dyDescent="0.2">
      <c r="A14" s="5">
        <v>78</v>
      </c>
      <c r="B14" s="6" t="s">
        <v>14</v>
      </c>
      <c r="C14" s="24">
        <v>4477000</v>
      </c>
      <c r="D14" s="37">
        <v>1317600</v>
      </c>
      <c r="E14" s="37">
        <v>568600</v>
      </c>
      <c r="F14" s="4">
        <f t="shared" si="3"/>
        <v>749000</v>
      </c>
      <c r="G14" s="22"/>
    </row>
    <row r="15" spans="1:7" ht="29.25" customHeight="1" x14ac:dyDescent="0.2">
      <c r="A15" s="5">
        <v>82</v>
      </c>
      <c r="B15" s="17" t="s">
        <v>15</v>
      </c>
      <c r="C15" s="24">
        <v>15322700</v>
      </c>
      <c r="D15" s="37">
        <v>12501300</v>
      </c>
      <c r="E15" s="37">
        <v>7415410</v>
      </c>
      <c r="F15" s="4">
        <f t="shared" si="3"/>
        <v>5085890</v>
      </c>
      <c r="G15" s="22" t="s">
        <v>147</v>
      </c>
    </row>
    <row r="16" spans="1:7" ht="18.75" customHeight="1" x14ac:dyDescent="0.2">
      <c r="A16" s="5">
        <v>92</v>
      </c>
      <c r="B16" s="6" t="s">
        <v>16</v>
      </c>
      <c r="C16" s="24">
        <f>11493900-3500000</f>
        <v>7993900</v>
      </c>
      <c r="D16" s="37">
        <v>9279900</v>
      </c>
      <c r="E16" s="37">
        <v>663000</v>
      </c>
      <c r="F16" s="4">
        <f t="shared" si="3"/>
        <v>8616900</v>
      </c>
      <c r="G16" s="22" t="s">
        <v>147</v>
      </c>
    </row>
    <row r="17" spans="1:7" x14ac:dyDescent="0.2">
      <c r="A17" s="5"/>
      <c r="B17" s="6"/>
      <c r="C17" s="24"/>
      <c r="D17" s="37"/>
      <c r="E17" s="37"/>
      <c r="F17" s="4">
        <f t="shared" si="3"/>
        <v>0</v>
      </c>
      <c r="G17" s="22"/>
    </row>
    <row r="18" spans="1:7" ht="30.75" customHeight="1" x14ac:dyDescent="0.2">
      <c r="A18" s="5">
        <v>101</v>
      </c>
      <c r="B18" s="6" t="s">
        <v>17</v>
      </c>
      <c r="C18" s="24">
        <v>285819700</v>
      </c>
      <c r="D18" s="37">
        <v>155512400</v>
      </c>
      <c r="E18" s="37">
        <v>56754562</v>
      </c>
      <c r="F18" s="4">
        <f t="shared" si="3"/>
        <v>98757838</v>
      </c>
      <c r="G18" s="22" t="s">
        <v>162</v>
      </c>
    </row>
    <row r="19" spans="1:7" x14ac:dyDescent="0.2">
      <c r="A19" s="5"/>
      <c r="B19" s="6"/>
      <c r="C19" s="24"/>
      <c r="D19" s="37"/>
      <c r="E19" s="37"/>
      <c r="F19" s="4">
        <f t="shared" si="3"/>
        <v>0</v>
      </c>
      <c r="G19" s="10"/>
    </row>
    <row r="20" spans="1:7" ht="29.25" customHeight="1" x14ac:dyDescent="0.2">
      <c r="A20" s="5">
        <v>106</v>
      </c>
      <c r="B20" s="17" t="s">
        <v>104</v>
      </c>
      <c r="C20" s="24">
        <f>+C18</f>
        <v>285819700</v>
      </c>
      <c r="D20" s="37">
        <v>155512400</v>
      </c>
      <c r="E20" s="37">
        <v>56754562</v>
      </c>
      <c r="F20" s="24">
        <f t="shared" ref="F20" si="4">+F18</f>
        <v>98757838</v>
      </c>
      <c r="G20" s="10"/>
    </row>
    <row r="21" spans="1:7" x14ac:dyDescent="0.25">
      <c r="A21" s="16"/>
      <c r="B21" s="10"/>
      <c r="C21" s="10"/>
      <c r="D21" s="4"/>
      <c r="E21" s="4"/>
      <c r="F21" s="21"/>
      <c r="G21" s="10"/>
    </row>
    <row r="22" spans="1:7" x14ac:dyDescent="0.25">
      <c r="A22" s="16"/>
      <c r="B22" s="10" t="s">
        <v>118</v>
      </c>
      <c r="C22" s="10"/>
      <c r="D22" s="4"/>
      <c r="E22" s="4"/>
      <c r="F22" s="21"/>
      <c r="G22" s="10"/>
    </row>
    <row r="23" spans="1:7" x14ac:dyDescent="0.2">
      <c r="A23" s="16"/>
      <c r="B23" s="10" t="s">
        <v>105</v>
      </c>
      <c r="C23" s="20">
        <f>+C5</f>
        <v>3379268600</v>
      </c>
      <c r="D23" s="37">
        <v>2753120800</v>
      </c>
      <c r="E23" s="37">
        <v>2753120800</v>
      </c>
      <c r="F23" s="21">
        <f>+D23-E23</f>
        <v>0</v>
      </c>
      <c r="G23" s="8"/>
    </row>
    <row r="24" spans="1:7" x14ac:dyDescent="0.25">
      <c r="F24" s="34"/>
    </row>
    <row r="25" spans="1:7" x14ac:dyDescent="0.25">
      <c r="F25" s="34"/>
    </row>
    <row r="26" spans="1:7" x14ac:dyDescent="0.25">
      <c r="F26" s="34"/>
    </row>
    <row r="27" spans="1:7" x14ac:dyDescent="0.25">
      <c r="E27" s="19"/>
      <c r="F27" s="35"/>
    </row>
    <row r="29" spans="1:7" x14ac:dyDescent="0.25">
      <c r="A29" s="41" t="s">
        <v>120</v>
      </c>
      <c r="B29" s="41"/>
      <c r="C29" s="41"/>
      <c r="D29" s="41"/>
      <c r="E29" s="41"/>
      <c r="F29" s="41"/>
      <c r="G29" s="41"/>
    </row>
  </sheetData>
  <mergeCells count="3">
    <mergeCell ref="A29:G29"/>
    <mergeCell ref="A2:G2"/>
    <mergeCell ref="G8:G9"/>
  </mergeCells>
  <phoneticPr fontId="7" type="noConversion"/>
  <pageMargins left="0.52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5" sqref="A5:F14"/>
    </sheetView>
  </sheetViews>
  <sheetFormatPr defaultRowHeight="12.75" x14ac:dyDescent="0.25"/>
  <cols>
    <col min="1" max="1" width="4.5703125" style="27" customWidth="1"/>
    <col min="2" max="2" width="33" style="27" customWidth="1"/>
    <col min="3" max="3" width="15.42578125" style="27" customWidth="1"/>
    <col min="4" max="4" width="15" style="27" customWidth="1"/>
    <col min="5" max="5" width="24" style="27" customWidth="1"/>
    <col min="6" max="6" width="33.5703125" style="27" customWidth="1"/>
    <col min="7" max="16384" width="9.140625" style="27"/>
  </cols>
  <sheetData>
    <row r="1" spans="1:6" x14ac:dyDescent="0.25">
      <c r="A1" s="44" t="s">
        <v>78</v>
      </c>
      <c r="B1" s="44"/>
      <c r="C1" s="44"/>
      <c r="D1" s="44"/>
      <c r="E1" s="44"/>
      <c r="F1" s="44"/>
    </row>
    <row r="2" spans="1:6" ht="15" customHeight="1" x14ac:dyDescent="0.2">
      <c r="A2" s="47" t="s">
        <v>131</v>
      </c>
      <c r="B2" s="47"/>
      <c r="F2" s="26" t="s">
        <v>160</v>
      </c>
    </row>
    <row r="3" spans="1:6" ht="13.5" customHeight="1" x14ac:dyDescent="0.25">
      <c r="A3" s="45" t="s">
        <v>18</v>
      </c>
      <c r="B3" s="46" t="s">
        <v>19</v>
      </c>
      <c r="C3" s="45" t="s">
        <v>20</v>
      </c>
      <c r="D3" s="46" t="s">
        <v>21</v>
      </c>
      <c r="E3" s="45" t="s">
        <v>22</v>
      </c>
      <c r="F3" s="45"/>
    </row>
    <row r="4" spans="1:6" ht="13.5" customHeight="1" x14ac:dyDescent="0.25">
      <c r="A4" s="45"/>
      <c r="B4" s="46"/>
      <c r="C4" s="45"/>
      <c r="D4" s="46"/>
      <c r="E4" s="39" t="s">
        <v>23</v>
      </c>
      <c r="F4" s="39" t="s">
        <v>24</v>
      </c>
    </row>
    <row r="5" spans="1:6" x14ac:dyDescent="0.2">
      <c r="A5" s="28">
        <v>1</v>
      </c>
      <c r="B5" s="29" t="s">
        <v>25</v>
      </c>
      <c r="C5" s="30">
        <v>80964.600000000006</v>
      </c>
      <c r="D5" s="31">
        <v>69726.100000000006</v>
      </c>
      <c r="E5" s="29" t="s">
        <v>26</v>
      </c>
      <c r="F5" s="29" t="s">
        <v>27</v>
      </c>
    </row>
    <row r="6" spans="1:6" x14ac:dyDescent="0.2">
      <c r="A6" s="28">
        <v>2</v>
      </c>
      <c r="B6" s="29" t="s">
        <v>28</v>
      </c>
      <c r="C6" s="30">
        <v>10098</v>
      </c>
      <c r="D6" s="32">
        <v>6739.7</v>
      </c>
      <c r="E6" s="29" t="s">
        <v>29</v>
      </c>
      <c r="F6" s="29" t="s">
        <v>27</v>
      </c>
    </row>
    <row r="7" spans="1:6" x14ac:dyDescent="0.2">
      <c r="A7" s="28">
        <v>3</v>
      </c>
      <c r="B7" s="29" t="s">
        <v>12</v>
      </c>
      <c r="C7" s="30">
        <v>24577.1</v>
      </c>
      <c r="D7" s="31">
        <v>19189.599999999999</v>
      </c>
      <c r="E7" s="29" t="s">
        <v>30</v>
      </c>
      <c r="F7" s="29" t="s">
        <v>31</v>
      </c>
    </row>
    <row r="8" spans="1:6" ht="17.25" customHeight="1" x14ac:dyDescent="0.25">
      <c r="A8" s="28">
        <v>4</v>
      </c>
      <c r="B8" s="29" t="s">
        <v>32</v>
      </c>
      <c r="C8" s="32">
        <f>5999.917*12</f>
        <v>71999.004000000001</v>
      </c>
      <c r="D8" s="32">
        <f>5999.9+5999.9+5999.9+5999.9+5999.9+5999.9+5999.9+5007.4+5999.9+5999.9</f>
        <v>59006.500000000007</v>
      </c>
      <c r="E8" s="29" t="s">
        <v>33</v>
      </c>
      <c r="F8" s="29" t="s">
        <v>31</v>
      </c>
    </row>
    <row r="9" spans="1:6" ht="25.5" x14ac:dyDescent="0.25">
      <c r="A9" s="28">
        <v>5</v>
      </c>
      <c r="B9" s="29" t="s">
        <v>153</v>
      </c>
      <c r="C9" s="32">
        <v>41385</v>
      </c>
      <c r="D9" s="32">
        <v>34670</v>
      </c>
      <c r="E9" s="29" t="s">
        <v>132</v>
      </c>
      <c r="F9" s="33" t="s">
        <v>115</v>
      </c>
    </row>
    <row r="10" spans="1:6" ht="18.75" customHeight="1" x14ac:dyDescent="0.25">
      <c r="A10" s="28">
        <v>6</v>
      </c>
      <c r="B10" s="29" t="s">
        <v>138</v>
      </c>
      <c r="C10" s="32">
        <v>8000</v>
      </c>
      <c r="D10" s="32">
        <v>8000</v>
      </c>
      <c r="E10" s="33" t="s">
        <v>139</v>
      </c>
      <c r="F10" s="29" t="s">
        <v>27</v>
      </c>
    </row>
    <row r="11" spans="1:6" ht="26.25" customHeight="1" x14ac:dyDescent="0.25">
      <c r="A11" s="28">
        <v>7</v>
      </c>
      <c r="B11" s="33" t="s">
        <v>150</v>
      </c>
      <c r="C11" s="32">
        <v>48455</v>
      </c>
      <c r="D11" s="32">
        <v>48455</v>
      </c>
      <c r="E11" s="29" t="s">
        <v>148</v>
      </c>
      <c r="F11" s="33" t="s">
        <v>151</v>
      </c>
    </row>
    <row r="12" spans="1:6" ht="27.75" customHeight="1" x14ac:dyDescent="0.25">
      <c r="A12" s="28">
        <v>8</v>
      </c>
      <c r="B12" s="33" t="s">
        <v>150</v>
      </c>
      <c r="C12" s="32">
        <v>14345.2</v>
      </c>
      <c r="D12" s="32">
        <v>14345.2</v>
      </c>
      <c r="E12" s="29" t="s">
        <v>149</v>
      </c>
      <c r="F12" s="29" t="s">
        <v>152</v>
      </c>
    </row>
    <row r="13" spans="1:6" ht="25.5" x14ac:dyDescent="0.25">
      <c r="A13" s="28">
        <v>9</v>
      </c>
      <c r="B13" s="33" t="s">
        <v>157</v>
      </c>
      <c r="C13" s="32">
        <v>42842.3</v>
      </c>
      <c r="D13" s="32">
        <v>42842.3</v>
      </c>
      <c r="E13" s="29" t="s">
        <v>156</v>
      </c>
      <c r="F13" s="29" t="s">
        <v>158</v>
      </c>
    </row>
    <row r="14" spans="1:6" ht="25.5" x14ac:dyDescent="0.25">
      <c r="A14" s="28">
        <v>10</v>
      </c>
      <c r="B14" s="33" t="s">
        <v>163</v>
      </c>
      <c r="C14" s="32">
        <v>14679.71</v>
      </c>
      <c r="D14" s="32">
        <v>14679.71</v>
      </c>
      <c r="E14" s="29" t="s">
        <v>164</v>
      </c>
      <c r="F14" s="29" t="s">
        <v>165</v>
      </c>
    </row>
    <row r="15" spans="1:6" x14ac:dyDescent="0.25">
      <c r="C15" s="36"/>
    </row>
    <row r="16" spans="1:6" x14ac:dyDescent="0.25">
      <c r="C16" s="36"/>
    </row>
    <row r="17" spans="3:3" x14ac:dyDescent="0.25">
      <c r="C17" s="36"/>
    </row>
    <row r="18" spans="3:3" x14ac:dyDescent="0.25">
      <c r="C18" s="36"/>
    </row>
    <row r="19" spans="3:3" x14ac:dyDescent="0.25">
      <c r="C19" s="36"/>
    </row>
    <row r="20" spans="3:3" x14ac:dyDescent="0.25">
      <c r="C20" s="36"/>
    </row>
    <row r="21" spans="3:3" x14ac:dyDescent="0.25">
      <c r="C21" s="36"/>
    </row>
    <row r="22" spans="3:3" x14ac:dyDescent="0.25">
      <c r="C22" s="36"/>
    </row>
    <row r="23" spans="3:3" x14ac:dyDescent="0.25">
      <c r="C23" s="36"/>
    </row>
    <row r="24" spans="3:3" x14ac:dyDescent="0.25">
      <c r="C24" s="36"/>
    </row>
    <row r="25" spans="3:3" x14ac:dyDescent="0.25">
      <c r="C25" s="36"/>
    </row>
    <row r="26" spans="3:3" x14ac:dyDescent="0.25">
      <c r="C26" s="36"/>
    </row>
    <row r="27" spans="3:3" x14ac:dyDescent="0.25">
      <c r="C27" s="36"/>
    </row>
    <row r="28" spans="3:3" x14ac:dyDescent="0.25">
      <c r="C28" s="36"/>
    </row>
    <row r="29" spans="3:3" x14ac:dyDescent="0.25">
      <c r="C29" s="36"/>
    </row>
    <row r="30" spans="3:3" x14ac:dyDescent="0.25">
      <c r="C30" s="36"/>
    </row>
    <row r="31" spans="3:3" x14ac:dyDescent="0.25">
      <c r="C31" s="36"/>
    </row>
    <row r="32" spans="3:3" x14ac:dyDescent="0.25">
      <c r="C32" s="36"/>
    </row>
    <row r="33" spans="1:6" x14ac:dyDescent="0.25">
      <c r="C33" s="36"/>
    </row>
    <row r="34" spans="1:6" x14ac:dyDescent="0.25">
      <c r="C34" s="36"/>
    </row>
    <row r="35" spans="1:6" x14ac:dyDescent="0.25">
      <c r="C35" s="36"/>
    </row>
    <row r="36" spans="1:6" x14ac:dyDescent="0.25">
      <c r="C36" s="36"/>
    </row>
    <row r="37" spans="1:6" x14ac:dyDescent="0.25">
      <c r="C37" s="36"/>
    </row>
    <row r="38" spans="1:6" x14ac:dyDescent="0.25">
      <c r="C38" s="36"/>
    </row>
    <row r="39" spans="1:6" ht="18" customHeight="1" x14ac:dyDescent="0.25">
      <c r="A39" s="44" t="s">
        <v>137</v>
      </c>
      <c r="B39" s="44"/>
      <c r="C39" s="44"/>
      <c r="D39" s="44"/>
      <c r="E39" s="44"/>
      <c r="F39" s="44"/>
    </row>
  </sheetData>
  <mergeCells count="8">
    <mergeCell ref="A39:F39"/>
    <mergeCell ref="A1:F1"/>
    <mergeCell ref="A3:A4"/>
    <mergeCell ref="B3:B4"/>
    <mergeCell ref="C3:C4"/>
    <mergeCell ref="D3:D4"/>
    <mergeCell ref="E3:F3"/>
    <mergeCell ref="A2:B2"/>
  </mergeCells>
  <phoneticPr fontId="7" type="noConversion"/>
  <pageMargins left="0.56000000000000005" right="0.17" top="1.31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workbookViewId="0">
      <selection activeCell="A6" sqref="A6:G9"/>
    </sheetView>
  </sheetViews>
  <sheetFormatPr defaultRowHeight="12.75" x14ac:dyDescent="0.2"/>
  <cols>
    <col min="1" max="1" width="14.140625" style="1" customWidth="1"/>
    <col min="2" max="2" width="12.85546875" style="1" customWidth="1"/>
    <col min="3" max="3" width="11.140625" style="1" customWidth="1"/>
    <col min="4" max="4" width="23.85546875" style="1" customWidth="1"/>
    <col min="5" max="5" width="14.85546875" style="1" customWidth="1"/>
    <col min="6" max="6" width="15" style="1" customWidth="1"/>
    <col min="7" max="7" width="30.140625" style="1" customWidth="1"/>
    <col min="8" max="16384" width="9.140625" style="1"/>
  </cols>
  <sheetData>
    <row r="2" spans="1:7" x14ac:dyDescent="0.2">
      <c r="A2" s="48" t="s">
        <v>77</v>
      </c>
      <c r="B2" s="48"/>
      <c r="C2" s="48"/>
      <c r="D2" s="48"/>
      <c r="E2" s="48"/>
      <c r="F2" s="48"/>
      <c r="G2" s="48"/>
    </row>
    <row r="3" spans="1:7" ht="9" customHeight="1" x14ac:dyDescent="0.2">
      <c r="A3" s="40"/>
      <c r="B3" s="40"/>
      <c r="C3" s="40"/>
      <c r="D3" s="40"/>
      <c r="E3" s="40"/>
      <c r="F3" s="40"/>
      <c r="G3" s="40"/>
    </row>
    <row r="4" spans="1:7" x14ac:dyDescent="0.2">
      <c r="G4" s="25" t="s">
        <v>160</v>
      </c>
    </row>
    <row r="5" spans="1:7" s="40" customFormat="1" x14ac:dyDescent="0.2">
      <c r="A5" s="15" t="s">
        <v>34</v>
      </c>
      <c r="B5" s="15" t="s">
        <v>35</v>
      </c>
      <c r="C5" s="15" t="s">
        <v>36</v>
      </c>
      <c r="D5" s="15" t="s">
        <v>37</v>
      </c>
      <c r="E5" s="15" t="s">
        <v>38</v>
      </c>
      <c r="F5" s="15" t="s">
        <v>39</v>
      </c>
      <c r="G5" s="15" t="s">
        <v>40</v>
      </c>
    </row>
    <row r="6" spans="1:7" s="7" customFormat="1" ht="31.5" customHeight="1" x14ac:dyDescent="0.25">
      <c r="A6" s="13">
        <v>1102899097</v>
      </c>
      <c r="B6" s="10" t="s">
        <v>102</v>
      </c>
      <c r="C6" s="56">
        <v>44118</v>
      </c>
      <c r="D6" s="8" t="s">
        <v>114</v>
      </c>
      <c r="E6" s="10"/>
      <c r="F6" s="20">
        <v>5999917</v>
      </c>
      <c r="G6" s="10" t="s">
        <v>103</v>
      </c>
    </row>
    <row r="7" spans="1:7" x14ac:dyDescent="0.2">
      <c r="A7" s="57">
        <v>100900012043</v>
      </c>
      <c r="B7" s="58" t="s">
        <v>41</v>
      </c>
      <c r="C7" s="59">
        <v>44111</v>
      </c>
      <c r="D7" s="58" t="s">
        <v>42</v>
      </c>
      <c r="E7" s="60">
        <v>237000300</v>
      </c>
      <c r="F7" s="58"/>
      <c r="G7" s="58" t="s">
        <v>43</v>
      </c>
    </row>
    <row r="8" spans="1:7" x14ac:dyDescent="0.2">
      <c r="A8" s="57">
        <v>100900012043</v>
      </c>
      <c r="B8" s="58" t="s">
        <v>41</v>
      </c>
      <c r="C8" s="59">
        <v>44118</v>
      </c>
      <c r="D8" s="58" t="s">
        <v>42</v>
      </c>
      <c r="E8" s="60">
        <v>96812400</v>
      </c>
      <c r="F8" s="58"/>
      <c r="G8" s="58" t="s">
        <v>43</v>
      </c>
    </row>
    <row r="9" spans="1:7" x14ac:dyDescent="0.2">
      <c r="A9" s="57">
        <v>100900031405</v>
      </c>
      <c r="B9" s="58" t="s">
        <v>41</v>
      </c>
      <c r="C9" s="59">
        <v>44130</v>
      </c>
      <c r="D9" s="58" t="s">
        <v>26</v>
      </c>
      <c r="E9" s="60"/>
      <c r="F9" s="60">
        <v>14679710</v>
      </c>
      <c r="G9" s="58" t="s">
        <v>122</v>
      </c>
    </row>
    <row r="10" spans="1:7" x14ac:dyDescent="0.2">
      <c r="A10" s="57">
        <v>102500012326</v>
      </c>
      <c r="B10" s="58" t="s">
        <v>121</v>
      </c>
      <c r="C10" s="59"/>
      <c r="D10" s="58" t="s">
        <v>26</v>
      </c>
      <c r="E10" s="60"/>
      <c r="F10" s="60"/>
      <c r="G10" s="58" t="s">
        <v>122</v>
      </c>
    </row>
    <row r="34" spans="1:7" s="7" customFormat="1" ht="15" customHeight="1" x14ac:dyDescent="0.25">
      <c r="A34" s="41" t="s">
        <v>120</v>
      </c>
      <c r="B34" s="41"/>
      <c r="C34" s="41"/>
      <c r="D34" s="41"/>
      <c r="E34" s="41"/>
      <c r="F34" s="41"/>
      <c r="G34" s="41"/>
    </row>
    <row r="35" spans="1:7" x14ac:dyDescent="0.2">
      <c r="F35" s="61"/>
    </row>
    <row r="36" spans="1:7" x14ac:dyDescent="0.2">
      <c r="F36" s="61"/>
    </row>
    <row r="37" spans="1:7" x14ac:dyDescent="0.2">
      <c r="F37" s="61"/>
    </row>
  </sheetData>
  <mergeCells count="2">
    <mergeCell ref="A2:G2"/>
    <mergeCell ref="A34:G34"/>
  </mergeCells>
  <pageMargins left="0.75" right="0.25" top="1.28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N28" sqref="N28"/>
    </sheetView>
  </sheetViews>
  <sheetFormatPr defaultRowHeight="12.75" x14ac:dyDescent="0.2"/>
  <cols>
    <col min="1" max="1" width="11.7109375" style="1" customWidth="1"/>
    <col min="2" max="2" width="4.5703125" style="1" customWidth="1"/>
    <col min="3" max="3" width="38.7109375" style="1" customWidth="1"/>
    <col min="4" max="4" width="10" style="1" customWidth="1"/>
    <col min="5" max="5" width="9.140625" style="1"/>
    <col min="6" max="6" width="6.28515625" style="1" customWidth="1"/>
    <col min="7" max="7" width="9.5703125" style="1" customWidth="1"/>
    <col min="8" max="8" width="11.140625" style="1" customWidth="1"/>
    <col min="9" max="9" width="12.85546875" style="1" customWidth="1"/>
    <col min="10" max="10" width="14.5703125" style="1" customWidth="1"/>
    <col min="11" max="11" width="6.5703125" style="1" customWidth="1"/>
    <col min="12" max="16384" width="9.140625" style="1"/>
  </cols>
  <sheetData>
    <row r="2" spans="1:11" x14ac:dyDescent="0.2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">
      <c r="H3" s="62" t="s">
        <v>160</v>
      </c>
      <c r="I3" s="62"/>
      <c r="J3" s="62"/>
      <c r="K3" s="62"/>
    </row>
    <row r="4" spans="1:11" ht="24" customHeight="1" x14ac:dyDescent="0.2">
      <c r="A4" s="63" t="s">
        <v>44</v>
      </c>
      <c r="B4" s="63" t="s">
        <v>18</v>
      </c>
      <c r="C4" s="63" t="s">
        <v>45</v>
      </c>
      <c r="D4" s="64" t="s">
        <v>46</v>
      </c>
      <c r="E4" s="64" t="s">
        <v>47</v>
      </c>
      <c r="F4" s="64" t="s">
        <v>48</v>
      </c>
      <c r="G4" s="64" t="s">
        <v>49</v>
      </c>
      <c r="H4" s="64"/>
      <c r="I4" s="64"/>
      <c r="J4" s="64"/>
      <c r="K4" s="64"/>
    </row>
    <row r="5" spans="1:11" ht="63.75" x14ac:dyDescent="0.2">
      <c r="A5" s="63"/>
      <c r="B5" s="63"/>
      <c r="C5" s="63"/>
      <c r="D5" s="64"/>
      <c r="E5" s="64"/>
      <c r="F5" s="64"/>
      <c r="G5" s="65" t="s">
        <v>50</v>
      </c>
      <c r="H5" s="65" t="s">
        <v>51</v>
      </c>
      <c r="I5" s="65" t="s">
        <v>52</v>
      </c>
      <c r="J5" s="66" t="s">
        <v>53</v>
      </c>
      <c r="K5" s="65" t="s">
        <v>54</v>
      </c>
    </row>
    <row r="6" spans="1:11" x14ac:dyDescent="0.2">
      <c r="A6" s="42" t="s">
        <v>55</v>
      </c>
      <c r="B6" s="58">
        <v>1.1000000000000001</v>
      </c>
      <c r="C6" s="58" t="s">
        <v>56</v>
      </c>
      <c r="D6" s="11"/>
      <c r="E6" s="11"/>
      <c r="F6" s="11"/>
      <c r="G6" s="11"/>
      <c r="H6" s="11"/>
      <c r="I6" s="11"/>
      <c r="J6" s="11"/>
      <c r="K6" s="11"/>
    </row>
    <row r="7" spans="1:11" x14ac:dyDescent="0.2">
      <c r="A7" s="67"/>
      <c r="B7" s="58">
        <v>1.2</v>
      </c>
      <c r="C7" s="58" t="s">
        <v>57</v>
      </c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67"/>
      <c r="B8" s="58">
        <v>1.3</v>
      </c>
      <c r="C8" s="58" t="s">
        <v>58</v>
      </c>
      <c r="D8" s="11">
        <v>153</v>
      </c>
      <c r="E8" s="11">
        <v>147</v>
      </c>
      <c r="F8" s="11">
        <v>6</v>
      </c>
      <c r="G8" s="11">
        <v>2</v>
      </c>
      <c r="H8" s="11"/>
      <c r="I8" s="11">
        <v>4</v>
      </c>
      <c r="J8" s="11"/>
      <c r="K8" s="11"/>
    </row>
    <row r="9" spans="1:11" x14ac:dyDescent="0.2">
      <c r="A9" s="67"/>
      <c r="B9" s="58">
        <v>1.4</v>
      </c>
      <c r="C9" s="58" t="s">
        <v>59</v>
      </c>
      <c r="D9" s="11"/>
      <c r="E9" s="11"/>
      <c r="F9" s="11"/>
      <c r="G9" s="11"/>
      <c r="H9" s="11"/>
      <c r="I9" s="11"/>
      <c r="J9" s="11"/>
      <c r="K9" s="11"/>
    </row>
    <row r="10" spans="1:11" ht="25.5" x14ac:dyDescent="0.2">
      <c r="A10" s="67"/>
      <c r="B10" s="58">
        <v>1.5</v>
      </c>
      <c r="C10" s="68" t="s">
        <v>60</v>
      </c>
      <c r="D10" s="11"/>
      <c r="E10" s="11"/>
      <c r="F10" s="11"/>
      <c r="G10" s="11"/>
      <c r="H10" s="11"/>
      <c r="I10" s="11"/>
      <c r="J10" s="11"/>
      <c r="K10" s="11"/>
    </row>
    <row r="11" spans="1:11" ht="25.5" x14ac:dyDescent="0.2">
      <c r="A11" s="67"/>
      <c r="B11" s="58">
        <v>1.6</v>
      </c>
      <c r="C11" s="68" t="s">
        <v>61</v>
      </c>
      <c r="D11" s="11"/>
      <c r="E11" s="11"/>
      <c r="F11" s="11"/>
      <c r="G11" s="11"/>
      <c r="H11" s="11"/>
      <c r="I11" s="11"/>
      <c r="J11" s="11"/>
      <c r="K11" s="11"/>
    </row>
    <row r="12" spans="1:11" ht="25.5" hidden="1" x14ac:dyDescent="0.2">
      <c r="A12" s="67"/>
      <c r="B12" s="58">
        <v>1.7</v>
      </c>
      <c r="C12" s="68" t="s">
        <v>62</v>
      </c>
      <c r="D12" s="11"/>
      <c r="E12" s="11"/>
      <c r="F12" s="11"/>
      <c r="G12" s="11"/>
      <c r="H12" s="11"/>
      <c r="I12" s="11"/>
      <c r="J12" s="11"/>
      <c r="K12" s="11"/>
    </row>
    <row r="13" spans="1:11" ht="25.5" hidden="1" x14ac:dyDescent="0.2">
      <c r="A13" s="67"/>
      <c r="B13" s="58">
        <v>1.8</v>
      </c>
      <c r="C13" s="68" t="s">
        <v>63</v>
      </c>
      <c r="D13" s="11"/>
      <c r="E13" s="11"/>
      <c r="F13" s="11"/>
      <c r="G13" s="11"/>
      <c r="H13" s="11"/>
      <c r="I13" s="11"/>
      <c r="J13" s="11"/>
      <c r="K13" s="11"/>
    </row>
    <row r="14" spans="1:11" ht="25.5" hidden="1" x14ac:dyDescent="0.2">
      <c r="A14" s="67"/>
      <c r="B14" s="58">
        <v>1.9</v>
      </c>
      <c r="C14" s="68" t="s">
        <v>64</v>
      </c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67"/>
      <c r="B15" s="69" t="s">
        <v>65</v>
      </c>
      <c r="C15" s="58" t="s">
        <v>66</v>
      </c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67"/>
      <c r="B16" s="58">
        <v>1.1100000000000001</v>
      </c>
      <c r="C16" s="58" t="s">
        <v>67</v>
      </c>
      <c r="D16" s="11">
        <v>8</v>
      </c>
      <c r="E16" s="11">
        <v>7</v>
      </c>
      <c r="F16" s="11">
        <v>1</v>
      </c>
      <c r="G16" s="11"/>
      <c r="H16" s="11"/>
      <c r="I16" s="11"/>
      <c r="J16" s="11"/>
      <c r="K16" s="11">
        <v>1</v>
      </c>
    </row>
    <row r="17" spans="1:11" x14ac:dyDescent="0.2">
      <c r="A17" s="43"/>
      <c r="B17" s="58"/>
      <c r="C17" s="58" t="s">
        <v>68</v>
      </c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70" t="s">
        <v>69</v>
      </c>
      <c r="B18" s="58">
        <v>2.1</v>
      </c>
      <c r="C18" s="58" t="s">
        <v>70</v>
      </c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70"/>
      <c r="B19" s="58">
        <v>2.2000000000000002</v>
      </c>
      <c r="C19" s="58" t="s">
        <v>71</v>
      </c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70"/>
      <c r="B20" s="58">
        <v>2.2999999999999998</v>
      </c>
      <c r="C20" s="58" t="s">
        <v>72</v>
      </c>
      <c r="D20" s="11"/>
      <c r="E20" s="11"/>
      <c r="F20" s="11"/>
      <c r="G20" s="11"/>
      <c r="H20" s="11"/>
      <c r="I20" s="11"/>
      <c r="J20" s="11"/>
      <c r="K20" s="11"/>
    </row>
    <row r="21" spans="1:11" x14ac:dyDescent="0.2">
      <c r="A21" s="58"/>
      <c r="B21" s="58"/>
      <c r="C21" s="58" t="s">
        <v>68</v>
      </c>
      <c r="D21" s="11">
        <f>+D8+D16</f>
        <v>161</v>
      </c>
      <c r="E21" s="11">
        <f t="shared" ref="E21:K21" si="0">+E8+E16</f>
        <v>154</v>
      </c>
      <c r="F21" s="11">
        <f t="shared" si="0"/>
        <v>7</v>
      </c>
      <c r="G21" s="11">
        <f t="shared" si="0"/>
        <v>2</v>
      </c>
      <c r="H21" s="11">
        <f t="shared" si="0"/>
        <v>0</v>
      </c>
      <c r="I21" s="11">
        <f t="shared" si="0"/>
        <v>4</v>
      </c>
      <c r="J21" s="11">
        <f t="shared" si="0"/>
        <v>0</v>
      </c>
      <c r="K21" s="11">
        <f t="shared" si="0"/>
        <v>1</v>
      </c>
    </row>
    <row r="24" spans="1:11" s="7" customFormat="1" x14ac:dyDescent="0.25">
      <c r="A24" s="41" t="s">
        <v>120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27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5" sqref="C5:G18"/>
    </sheetView>
  </sheetViews>
  <sheetFormatPr defaultRowHeight="12.75" x14ac:dyDescent="0.2"/>
  <cols>
    <col min="1" max="1" width="5.140625" style="1" customWidth="1"/>
    <col min="2" max="2" width="49.5703125" style="1" customWidth="1"/>
    <col min="3" max="4" width="16.42578125" style="1" customWidth="1"/>
    <col min="5" max="5" width="17.140625" style="1" customWidth="1"/>
    <col min="6" max="6" width="18.140625" style="1" customWidth="1"/>
    <col min="7" max="7" width="23" style="1" customWidth="1"/>
    <col min="8" max="16384" width="9.140625" style="1"/>
  </cols>
  <sheetData>
    <row r="1" spans="1:7" x14ac:dyDescent="0.2">
      <c r="A1" s="48" t="s">
        <v>97</v>
      </c>
      <c r="B1" s="48"/>
      <c r="C1" s="48"/>
      <c r="D1" s="48"/>
      <c r="E1" s="48"/>
      <c r="F1" s="48"/>
    </row>
    <row r="2" spans="1:7" x14ac:dyDescent="0.2">
      <c r="E2" s="49" t="s">
        <v>160</v>
      </c>
      <c r="F2" s="49"/>
    </row>
    <row r="3" spans="1:7" ht="15" customHeight="1" x14ac:dyDescent="0.2">
      <c r="A3" s="50" t="s">
        <v>79</v>
      </c>
      <c r="B3" s="50" t="s">
        <v>80</v>
      </c>
      <c r="C3" s="15" t="s">
        <v>81</v>
      </c>
      <c r="D3" s="52" t="s">
        <v>82</v>
      </c>
      <c r="E3" s="53"/>
      <c r="F3" s="15" t="s">
        <v>83</v>
      </c>
      <c r="G3" s="14"/>
    </row>
    <row r="4" spans="1:7" x14ac:dyDescent="0.2">
      <c r="A4" s="51"/>
      <c r="B4" s="51"/>
      <c r="C4" s="15" t="s">
        <v>84</v>
      </c>
      <c r="D4" s="54" t="s">
        <v>85</v>
      </c>
      <c r="E4" s="55"/>
      <c r="F4" s="15" t="s">
        <v>86</v>
      </c>
      <c r="G4" s="14"/>
    </row>
    <row r="5" spans="1:7" x14ac:dyDescent="0.2">
      <c r="A5" s="11">
        <v>1</v>
      </c>
      <c r="B5" s="12" t="s">
        <v>87</v>
      </c>
      <c r="C5" s="23">
        <f>+C6</f>
        <v>3379268600</v>
      </c>
      <c r="D5" s="37">
        <v>2753120800</v>
      </c>
      <c r="E5" s="37">
        <v>2572839896.9400001</v>
      </c>
      <c r="F5" s="23">
        <f t="shared" ref="F5" si="0">+F6</f>
        <v>180280903.06</v>
      </c>
      <c r="G5" s="18"/>
    </row>
    <row r="6" spans="1:7" x14ac:dyDescent="0.2">
      <c r="A6" s="11">
        <v>2</v>
      </c>
      <c r="B6" s="12" t="s">
        <v>101</v>
      </c>
      <c r="C6" s="23">
        <f>+C7+C18</f>
        <v>3379268600</v>
      </c>
      <c r="D6" s="37">
        <v>2753120800</v>
      </c>
      <c r="E6" s="37">
        <v>2572839896.9400001</v>
      </c>
      <c r="F6" s="23">
        <f t="shared" ref="F6" si="1">+F7+F18</f>
        <v>180280903.06</v>
      </c>
      <c r="G6" s="8"/>
    </row>
    <row r="7" spans="1:7" x14ac:dyDescent="0.2">
      <c r="A7" s="11">
        <v>3</v>
      </c>
      <c r="B7" s="12" t="s">
        <v>88</v>
      </c>
      <c r="C7" s="23">
        <f>+C8+C9+C10+C11+C12+C13+C14+C15+C16</f>
        <v>3093448900</v>
      </c>
      <c r="D7" s="37">
        <v>2597608400</v>
      </c>
      <c r="E7" s="37">
        <v>2516085334.9400001</v>
      </c>
      <c r="F7" s="23">
        <f t="shared" ref="F7" si="2">+F8+F9+F10+F11+F12+F13+F14+F15+F16</f>
        <v>81523065.059999987</v>
      </c>
      <c r="G7" s="10"/>
    </row>
    <row r="8" spans="1:7" s="7" customFormat="1" ht="18" customHeight="1" x14ac:dyDescent="0.2">
      <c r="A8" s="11">
        <v>4</v>
      </c>
      <c r="B8" s="13" t="s">
        <v>89</v>
      </c>
      <c r="C8" s="23">
        <v>2609721800</v>
      </c>
      <c r="D8" s="4">
        <v>2174769000</v>
      </c>
      <c r="E8" s="4">
        <v>2138169654</v>
      </c>
      <c r="F8" s="4">
        <f t="shared" ref="F8:F19" si="3">+D8-E8</f>
        <v>36599346</v>
      </c>
      <c r="G8" s="42" t="s">
        <v>161</v>
      </c>
    </row>
    <row r="9" spans="1:7" s="7" customFormat="1" ht="18" customHeight="1" x14ac:dyDescent="0.25">
      <c r="A9" s="16">
        <v>5</v>
      </c>
      <c r="B9" s="13" t="s">
        <v>90</v>
      </c>
      <c r="C9" s="24">
        <v>73829300</v>
      </c>
      <c r="D9" s="4">
        <v>62009400</v>
      </c>
      <c r="E9" s="4">
        <v>51121599</v>
      </c>
      <c r="F9" s="4">
        <f t="shared" si="3"/>
        <v>10887801</v>
      </c>
      <c r="G9" s="43"/>
    </row>
    <row r="10" spans="1:7" s="7" customFormat="1" ht="27.75" customHeight="1" x14ac:dyDescent="0.25">
      <c r="A10" s="16">
        <v>6</v>
      </c>
      <c r="B10" s="13" t="s">
        <v>91</v>
      </c>
      <c r="C10" s="24">
        <v>99773700</v>
      </c>
      <c r="D10" s="4">
        <v>83471800</v>
      </c>
      <c r="E10" s="4">
        <v>79235878.230000004</v>
      </c>
      <c r="F10" s="4">
        <f t="shared" si="3"/>
        <v>4235921.7699999958</v>
      </c>
      <c r="G10" s="22" t="s">
        <v>162</v>
      </c>
    </row>
    <row r="11" spans="1:7" s="7" customFormat="1" ht="27" customHeight="1" x14ac:dyDescent="0.2">
      <c r="A11" s="16">
        <v>7</v>
      </c>
      <c r="B11" s="13" t="s">
        <v>92</v>
      </c>
      <c r="C11" s="24">
        <v>117109500</v>
      </c>
      <c r="D11" s="37">
        <v>104967000</v>
      </c>
      <c r="E11" s="37">
        <v>99077523.710000008</v>
      </c>
      <c r="F11" s="4">
        <f t="shared" si="3"/>
        <v>5889476.2899999917</v>
      </c>
      <c r="G11" s="22" t="s">
        <v>162</v>
      </c>
    </row>
    <row r="12" spans="1:7" s="7" customFormat="1" ht="27" customHeight="1" x14ac:dyDescent="0.2">
      <c r="A12" s="16">
        <v>8</v>
      </c>
      <c r="B12" s="13" t="s">
        <v>93</v>
      </c>
      <c r="C12" s="24">
        <v>66807200</v>
      </c>
      <c r="D12" s="37">
        <v>56774200</v>
      </c>
      <c r="E12" s="37">
        <v>53923810</v>
      </c>
      <c r="F12" s="4">
        <f t="shared" si="3"/>
        <v>2850390</v>
      </c>
      <c r="G12" s="22" t="s">
        <v>162</v>
      </c>
    </row>
    <row r="13" spans="1:7" s="7" customFormat="1" ht="26.25" customHeight="1" x14ac:dyDescent="0.2">
      <c r="A13" s="16">
        <v>9</v>
      </c>
      <c r="B13" s="13" t="s">
        <v>94</v>
      </c>
      <c r="C13" s="24">
        <v>98413800</v>
      </c>
      <c r="D13" s="37">
        <v>92518200</v>
      </c>
      <c r="E13" s="37">
        <v>85909860</v>
      </c>
      <c r="F13" s="4">
        <f t="shared" si="3"/>
        <v>6608340</v>
      </c>
      <c r="G13" s="22" t="s">
        <v>147</v>
      </c>
    </row>
    <row r="14" spans="1:7" s="7" customFormat="1" ht="14.25" customHeight="1" x14ac:dyDescent="0.2">
      <c r="A14" s="16">
        <v>10</v>
      </c>
      <c r="B14" s="13" t="s">
        <v>95</v>
      </c>
      <c r="C14" s="24">
        <v>4477000</v>
      </c>
      <c r="D14" s="37">
        <v>1317600</v>
      </c>
      <c r="E14" s="37">
        <v>568600</v>
      </c>
      <c r="F14" s="4">
        <f t="shared" si="3"/>
        <v>749000</v>
      </c>
      <c r="G14" s="22"/>
    </row>
    <row r="15" spans="1:7" s="7" customFormat="1" ht="30" customHeight="1" x14ac:dyDescent="0.2">
      <c r="A15" s="16">
        <v>11</v>
      </c>
      <c r="B15" s="77" t="s">
        <v>96</v>
      </c>
      <c r="C15" s="24">
        <v>15322700</v>
      </c>
      <c r="D15" s="37">
        <v>12501300</v>
      </c>
      <c r="E15" s="37">
        <v>7415410</v>
      </c>
      <c r="F15" s="4">
        <f t="shared" si="3"/>
        <v>5085890</v>
      </c>
      <c r="G15" s="22" t="s">
        <v>147</v>
      </c>
    </row>
    <row r="16" spans="1:7" s="7" customFormat="1" ht="26.25" customHeight="1" x14ac:dyDescent="0.25">
      <c r="A16" s="16">
        <v>12</v>
      </c>
      <c r="B16" s="13" t="s">
        <v>16</v>
      </c>
      <c r="C16" s="24">
        <f>11493900-3500000</f>
        <v>7993900</v>
      </c>
      <c r="D16" s="4">
        <v>9279900</v>
      </c>
      <c r="E16" s="4">
        <v>663000</v>
      </c>
      <c r="F16" s="4">
        <f t="shared" si="3"/>
        <v>8616900</v>
      </c>
      <c r="G16" s="22" t="s">
        <v>147</v>
      </c>
    </row>
    <row r="17" spans="1:7" x14ac:dyDescent="0.2">
      <c r="A17" s="11">
        <v>13</v>
      </c>
      <c r="B17" s="12"/>
      <c r="C17" s="24"/>
      <c r="D17" s="37"/>
      <c r="E17" s="37"/>
      <c r="F17" s="4">
        <f t="shared" si="3"/>
        <v>0</v>
      </c>
      <c r="G17" s="22"/>
    </row>
    <row r="18" spans="1:7" s="7" customFormat="1" ht="27" customHeight="1" x14ac:dyDescent="0.25">
      <c r="A18" s="16">
        <v>14</v>
      </c>
      <c r="B18" s="13" t="s">
        <v>100</v>
      </c>
      <c r="C18" s="24">
        <v>285819700</v>
      </c>
      <c r="D18" s="4">
        <v>155512400</v>
      </c>
      <c r="E18" s="4">
        <v>56754562</v>
      </c>
      <c r="F18" s="4">
        <f t="shared" si="3"/>
        <v>98757838</v>
      </c>
      <c r="G18" s="22" t="s">
        <v>162</v>
      </c>
    </row>
    <row r="19" spans="1:7" s="7" customFormat="1" x14ac:dyDescent="0.2">
      <c r="A19" s="11">
        <v>15</v>
      </c>
      <c r="B19" s="13"/>
      <c r="C19" s="24"/>
      <c r="D19" s="37"/>
      <c r="E19" s="37"/>
      <c r="F19" s="4">
        <f t="shared" si="3"/>
        <v>0</v>
      </c>
      <c r="G19" s="10"/>
    </row>
    <row r="20" spans="1:7" s="7" customFormat="1" x14ac:dyDescent="0.2">
      <c r="A20" s="11">
        <v>16</v>
      </c>
      <c r="B20" s="13" t="s">
        <v>99</v>
      </c>
      <c r="C20" s="24">
        <f>+C18</f>
        <v>285819700</v>
      </c>
      <c r="D20" s="37">
        <v>155512400</v>
      </c>
      <c r="E20" s="37">
        <v>56754562</v>
      </c>
      <c r="F20" s="24">
        <f t="shared" ref="F20" si="4">+F18</f>
        <v>98757838</v>
      </c>
      <c r="G20" s="10"/>
    </row>
    <row r="24" spans="1:7" x14ac:dyDescent="0.2">
      <c r="A24" s="48" t="s">
        <v>120</v>
      </c>
      <c r="B24" s="48"/>
      <c r="C24" s="48"/>
      <c r="D24" s="48"/>
      <c r="E24" s="48"/>
      <c r="F24" s="48"/>
      <c r="G24" s="48"/>
    </row>
  </sheetData>
  <mergeCells count="8">
    <mergeCell ref="A24:G24"/>
    <mergeCell ref="A1:F1"/>
    <mergeCell ref="E2:F2"/>
    <mergeCell ref="B3:B4"/>
    <mergeCell ref="A3:A4"/>
    <mergeCell ref="D3:E3"/>
    <mergeCell ref="D4:E4"/>
    <mergeCell ref="G8:G9"/>
  </mergeCells>
  <pageMargins left="0.44" right="0.17" top="1.23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M6" sqref="M6"/>
    </sheetView>
  </sheetViews>
  <sheetFormatPr defaultRowHeight="12.75" x14ac:dyDescent="0.2"/>
  <cols>
    <col min="1" max="1" width="4.28515625" style="7" customWidth="1"/>
    <col min="2" max="2" width="13.7109375" style="1" customWidth="1"/>
    <col min="3" max="3" width="9.7109375" style="71" customWidth="1"/>
    <col min="4" max="4" width="10.28515625" style="40" customWidth="1"/>
    <col min="5" max="5" width="12.42578125" style="40" customWidth="1"/>
    <col min="6" max="6" width="18.5703125" style="1" customWidth="1"/>
    <col min="7" max="7" width="18.28515625" style="1" customWidth="1"/>
    <col min="8" max="8" width="21.5703125" style="1" customWidth="1"/>
    <col min="9" max="9" width="25.5703125" style="1" customWidth="1"/>
    <col min="10" max="16384" width="9.140625" style="1"/>
  </cols>
  <sheetData>
    <row r="1" spans="1:9" x14ac:dyDescent="0.2">
      <c r="A1" s="48" t="s">
        <v>113</v>
      </c>
      <c r="B1" s="48"/>
      <c r="C1" s="48"/>
      <c r="D1" s="48"/>
      <c r="E1" s="48"/>
      <c r="F1" s="48"/>
      <c r="G1" s="48"/>
    </row>
    <row r="2" spans="1:9" x14ac:dyDescent="0.2">
      <c r="D2" s="49" t="s">
        <v>119</v>
      </c>
      <c r="E2" s="49"/>
      <c r="F2" s="49"/>
      <c r="G2" s="49"/>
      <c r="I2" s="25" t="s">
        <v>160</v>
      </c>
    </row>
    <row r="3" spans="1:9" s="7" customFormat="1" ht="82.5" customHeight="1" x14ac:dyDescent="0.25">
      <c r="A3" s="16" t="s">
        <v>18</v>
      </c>
      <c r="B3" s="72" t="s">
        <v>19</v>
      </c>
      <c r="C3" s="72" t="s">
        <v>106</v>
      </c>
      <c r="D3" s="72" t="s">
        <v>20</v>
      </c>
      <c r="E3" s="72" t="s">
        <v>107</v>
      </c>
      <c r="F3" s="72" t="s">
        <v>108</v>
      </c>
      <c r="G3" s="72" t="s">
        <v>109</v>
      </c>
      <c r="H3" s="72" t="s">
        <v>116</v>
      </c>
      <c r="I3" s="72" t="s">
        <v>117</v>
      </c>
    </row>
    <row r="4" spans="1:9" s="7" customFormat="1" ht="87.75" customHeight="1" x14ac:dyDescent="0.25">
      <c r="A4" s="16">
        <v>1</v>
      </c>
      <c r="B4" s="8" t="s">
        <v>110</v>
      </c>
      <c r="C4" s="21">
        <v>69442.399999999994</v>
      </c>
      <c r="D4" s="73"/>
      <c r="E4" s="72" t="s">
        <v>124</v>
      </c>
      <c r="F4" s="74" t="s">
        <v>127</v>
      </c>
      <c r="G4" s="8" t="s">
        <v>143</v>
      </c>
      <c r="H4" s="8" t="s">
        <v>144</v>
      </c>
      <c r="I4" s="72" t="s">
        <v>145</v>
      </c>
    </row>
    <row r="5" spans="1:9" ht="88.5" customHeight="1" x14ac:dyDescent="0.2">
      <c r="A5" s="16">
        <v>2</v>
      </c>
      <c r="B5" s="10" t="s">
        <v>111</v>
      </c>
      <c r="C5" s="21">
        <v>24577.1</v>
      </c>
      <c r="D5" s="73">
        <f>+C5</f>
        <v>24577.1</v>
      </c>
      <c r="E5" s="16" t="s">
        <v>123</v>
      </c>
      <c r="F5" s="8" t="s">
        <v>125</v>
      </c>
      <c r="G5" s="72" t="s">
        <v>135</v>
      </c>
      <c r="H5" s="22" t="s">
        <v>133</v>
      </c>
      <c r="I5" s="72" t="s">
        <v>134</v>
      </c>
    </row>
    <row r="6" spans="1:9" ht="93" customHeight="1" x14ac:dyDescent="0.2">
      <c r="A6" s="16">
        <v>3</v>
      </c>
      <c r="B6" s="68" t="s">
        <v>112</v>
      </c>
      <c r="C6" s="21">
        <v>41385</v>
      </c>
      <c r="D6" s="73"/>
      <c r="E6" s="16" t="s">
        <v>123</v>
      </c>
      <c r="F6" s="8" t="s">
        <v>126</v>
      </c>
      <c r="G6" s="8" t="s">
        <v>141</v>
      </c>
      <c r="H6" s="8" t="s">
        <v>142</v>
      </c>
      <c r="I6" s="72" t="s">
        <v>146</v>
      </c>
    </row>
    <row r="7" spans="1:9" s="7" customFormat="1" ht="63.75" x14ac:dyDescent="0.25">
      <c r="A7" s="16">
        <v>4</v>
      </c>
      <c r="B7" s="8" t="s">
        <v>128</v>
      </c>
      <c r="C7" s="75" t="s">
        <v>140</v>
      </c>
      <c r="D7" s="16"/>
      <c r="E7" s="16" t="s">
        <v>129</v>
      </c>
      <c r="F7" s="10"/>
      <c r="G7" s="8"/>
      <c r="H7" s="10"/>
      <c r="I7" s="8" t="s">
        <v>154</v>
      </c>
    </row>
    <row r="8" spans="1:9" s="7" customFormat="1" ht="51" x14ac:dyDescent="0.25">
      <c r="A8" s="16">
        <v>5</v>
      </c>
      <c r="B8" s="8" t="s">
        <v>130</v>
      </c>
      <c r="C8" s="76">
        <v>990</v>
      </c>
      <c r="D8" s="16"/>
      <c r="E8" s="16" t="s">
        <v>129</v>
      </c>
      <c r="F8" s="10"/>
      <c r="G8" s="10"/>
      <c r="H8" s="10"/>
      <c r="I8" s="8" t="s">
        <v>155</v>
      </c>
    </row>
    <row r="12" spans="1:9" x14ac:dyDescent="0.2">
      <c r="A12" s="48" t="s">
        <v>136</v>
      </c>
      <c r="B12" s="48"/>
      <c r="C12" s="48"/>
      <c r="D12" s="48"/>
      <c r="E12" s="48"/>
      <c r="F12" s="48"/>
      <c r="G12" s="48"/>
      <c r="H12" s="48"/>
      <c r="I12" s="48"/>
    </row>
  </sheetData>
  <mergeCells count="3">
    <mergeCell ref="A1:G1"/>
    <mergeCell ref="D2:G2"/>
    <mergeCell ref="A12:I12"/>
  </mergeCells>
  <pageMargins left="0.17" right="0.16" top="0.62" bottom="0.34" header="0.3" footer="0.17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2020-08-24T01:12:51Z</cp:lastPrinted>
  <dcterms:created xsi:type="dcterms:W3CDTF">2017-11-02T07:57:48Z</dcterms:created>
  <dcterms:modified xsi:type="dcterms:W3CDTF">2020-11-04T06:57:52Z</dcterms:modified>
</cp:coreProperties>
</file>