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0 on\"/>
    </mc:Choice>
  </mc:AlternateContent>
  <bookViews>
    <workbookView xWindow="-120" yWindow="-120" windowWidth="20730" windowHeight="11160" tabRatio="529" activeTab="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  <sheet name="Sheet1" sheetId="8" r:id="rId7"/>
  </sheets>
  <calcPr calcId="162913"/>
</workbook>
</file>

<file path=xl/calcChain.xml><?xml version="1.0" encoding="utf-8"?>
<calcChain xmlns="http://schemas.openxmlformats.org/spreadsheetml/2006/main">
  <c r="D8" i="2" l="1"/>
  <c r="F22" i="6" l="1"/>
  <c r="C22" i="6"/>
  <c r="F21" i="6"/>
  <c r="F20" i="6"/>
  <c r="F19" i="6"/>
  <c r="F18" i="6"/>
  <c r="C18" i="6"/>
  <c r="F17" i="6"/>
  <c r="F16" i="6"/>
  <c r="F15" i="6"/>
  <c r="F14" i="6"/>
  <c r="F13" i="6"/>
  <c r="F12" i="6"/>
  <c r="F11" i="6"/>
  <c r="F9" i="6" s="1"/>
  <c r="F8" i="6" s="1"/>
  <c r="F7" i="6" s="1"/>
  <c r="F10" i="6"/>
  <c r="C9" i="6"/>
  <c r="C8" i="6" s="1"/>
  <c r="C7" i="6" s="1"/>
  <c r="C16" i="1"/>
  <c r="D5" i="7" l="1"/>
  <c r="C8" i="2" l="1"/>
  <c r="C20" i="1" l="1"/>
  <c r="F23" i="1"/>
  <c r="C7" i="1"/>
  <c r="C6" i="1" s="1"/>
  <c r="C5" i="1" s="1"/>
  <c r="C23" i="1" l="1"/>
  <c r="F8" i="1"/>
  <c r="F9" i="1"/>
  <c r="F10" i="1"/>
  <c r="F11" i="1"/>
  <c r="F12" i="1"/>
  <c r="F13" i="1"/>
  <c r="F14" i="1"/>
  <c r="F15" i="1"/>
  <c r="F16" i="1"/>
  <c r="F17" i="1"/>
  <c r="F18" i="1"/>
  <c r="F20" i="1" s="1"/>
  <c r="F19" i="1"/>
  <c r="F7" i="1" l="1"/>
  <c r="F6" i="1" s="1"/>
  <c r="F5" i="1" s="1"/>
  <c r="G21" i="4" l="1"/>
  <c r="H21" i="4"/>
  <c r="J21" i="4"/>
  <c r="K21" i="4"/>
  <c r="E21" i="4" l="1"/>
  <c r="D21" i="4"/>
</calcChain>
</file>

<file path=xl/sharedStrings.xml><?xml version="1.0" encoding="utf-8"?>
<sst xmlns="http://schemas.openxmlformats.org/spreadsheetml/2006/main" count="196" uniqueCount="163">
  <si>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</si>
  <si>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</si>
  <si>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</si>
  <si>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</si>
  <si>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</si>
  <si>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</si>
  <si>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</si>
  <si>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</si>
  <si>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</si>
  <si>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</si>
  <si>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</si>
  <si>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</si>
  <si>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</si>
  <si>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</si>
  <si>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</si>
  <si>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</si>
  <si>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</si>
  <si>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</si>
  <si>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</si>
  <si>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</si>
  <si>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</si>
  <si>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</si>
  <si>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</si>
  <si>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</si>
  <si>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</si>
  <si>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</si>
  <si>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</si>
  <si>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</si>
  <si>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</si>
  <si>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</si>
  <si>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</si>
  <si>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</si>
  <si>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</si>
  <si>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</si>
  <si>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</si>
  <si>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</si>
  <si>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</si>
  <si>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</si>
  <si>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</si>
  <si>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</si>
  <si>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</si>
  <si>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</si>
  <si>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</si>
  <si>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</si>
  <si>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</si>
  <si>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</si>
  <si>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</si>
  <si>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</si>
  <si>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</si>
  <si>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</si>
  <si>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</si>
  <si>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</si>
  <si>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</si>
  <si>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</si>
  <si>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</si>
  <si>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</si>
  <si>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</si>
  <si>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</si>
  <si>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</si>
  <si>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</si>
  <si>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</si>
  <si>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</si>
  <si>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</si>
  <si>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</si>
  <si>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</si>
  <si>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</si>
  <si>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</si>
  <si>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</si>
  <si>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</si>
  <si>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</si>
  <si>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</si>
  <si>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</si>
  <si>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</si>
  <si>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</si>
  <si>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</si>
  <si>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</si>
  <si>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</si>
  <si>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</si>
  <si>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</si>
  <si>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</si>
  <si>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</si>
  <si>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</si>
  <si>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</si>
  <si>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</si>
  <si>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</si>
  <si>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</si>
  <si>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</si>
  <si>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</si>
  <si>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</si>
  <si>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</si>
  <si>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</si>
  <si>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</si>
  <si>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</si>
  <si>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</si>
  <si>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</si>
  <si>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</si>
  <si>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</si>
  <si>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</si>
  <si>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</si>
  <si>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</si>
  <si>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</si>
  <si>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</si>
  <si>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</si>
  <si>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</si>
  <si>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</si>
  <si>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</si>
  <si>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</si>
  <si>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</si>
  <si>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</si>
  <si>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</si>
  <si>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</si>
  <si>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</si>
  <si>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</si>
  <si>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</si>
  <si>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</si>
  <si>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ЧД, 4 дугаар хороо,6 дугаар байр-84 тоот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</si>
  <si>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</si>
  <si>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</si>
  <si>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</si>
  <si>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</si>
  <si>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</si>
  <si>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</si>
  <si>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</si>
  <si>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</si>
  <si>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</si>
  <si>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</si>
  <si>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</si>
  <si>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</si>
  <si>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</si>
  <si>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</si>
  <si>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</si>
  <si>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>/сая,төгрөг/</t>
  </si>
  <si>
    <t>Дүүрэнжинхүү ХХК</t>
  </si>
  <si>
    <t>Магнай трейд ХХК, Шунхлай ХХК, Сод монгол ХХК</t>
  </si>
  <si>
    <t>Магнай трейд ХХК, Шунхлай ХХК, Сод монгол ХХК төсөвт өртөгөөс хэтэрсэн үнийн санал ирүүлсэн тул хуулийн дагуу тендерээс хасагдсан.</t>
  </si>
  <si>
    <t>Петростар ХХК, Төсөвт өртөгт багтаж санал ирүүлсэн тул шалгарсан байна.</t>
  </si>
  <si>
    <t xml:space="preserve">                     ГАРГАСАН:АХЛАХ НЯГТЛАН БОДОГЧ,ЦАГДААГИЙН ДЭСЛЭГЧ                                     Э.ЧУЛУУНЦЭЦЭГ</t>
  </si>
  <si>
    <t>ГАРГАСАН:АХЛАХ НЯГТЛАН БОДОГЧ,ЦАГДААГИЙН АХЛАХ ДЭСЛЭГЧ                                            Э.ЧУЛУУНЦЭЦЭГ</t>
  </si>
  <si>
    <t>Дээвэр засварлах гэрээ</t>
  </si>
  <si>
    <t>Лансын цагаан овоо ХХК</t>
  </si>
  <si>
    <t>4011,8</t>
  </si>
  <si>
    <t>Сэрж мандах ХХК</t>
  </si>
  <si>
    <t>Дүүрэн жинхүү ХХК, БОБНЖИ ХХК</t>
  </si>
  <si>
    <t>Сүү хүнгий ХХК, Би си ти ХХК-иудын техникийн тодорхойлолт шаардлага хангасан.</t>
  </si>
  <si>
    <t>Саммит компьютерс ХХК, Бодь электроникс, Сүүхунгий, Би Си Ти ХХК, Алхими ХХК, Монтех дистрибьюшн ХХК</t>
  </si>
  <si>
    <t>Саммит компьютерс ХХК, Бодь электроникс, Сүүхунгий, Би Си Ти ХХК, Алхими ХХК төсөвт өртөгөөс хэтрээгүй ч өндөр үнийн санал өгсөн.</t>
  </si>
  <si>
    <t xml:space="preserve">Дүүрэнжинхүү ХХК нь тендерийн материал дутуу, БОБНЖИ ХХК нь төсөвт өртөгтөө багтсанч өндөр санал тус тус ирүүлж шалгааргүй байна. </t>
  </si>
  <si>
    <t>Батлагдсан орон тооноос 3 орон тоо дутуу ажиллаж байна.</t>
  </si>
  <si>
    <t>2020 оныг дуустал зарцуулна.</t>
  </si>
  <si>
    <t>Сүү хүнгий ХХК</t>
  </si>
  <si>
    <t>Би СИ Ти ХХК</t>
  </si>
  <si>
    <t>Багаж техник хэрэгсэл, Гэрээ №ЦЕГМШУТ2020/01003/02/01</t>
  </si>
  <si>
    <t>ЧД, 6 дугаар хороо,6 дугаар хороолол,63-32 тоот</t>
  </si>
  <si>
    <t>БГД, 3 хороо, TST 2 давхар 201 тоот</t>
  </si>
  <si>
    <t>Ээлжийн алба хаагчдын нормын хоол</t>
  </si>
  <si>
    <t>Төгс дардас ХХК, Гранд тотал ХХК-тай шууд гэрээ байгуулан бичгийн цаас, принтерийн хорыг бэлтгэж байна.</t>
  </si>
  <si>
    <t>Миг даатгал ХХК-тай шууд гэрээ байгуулан жолоочийн хариуцлагын даатгал хийлгэсэн.</t>
  </si>
  <si>
    <t>И.Жаргалцэцэг</t>
  </si>
  <si>
    <t>И.Жаргалцэцэгийн тэтгэвэрт гарахад олгох 36 сарын тэтгэмж</t>
  </si>
  <si>
    <t>СХД</t>
  </si>
  <si>
    <t xml:space="preserve">                                                           2020 ОНЫ 09 ДУГААР САР</t>
  </si>
  <si>
    <t>2020 ОНЫ 09 ДУГААР САР</t>
  </si>
  <si>
    <t>2020 оны 10 дугаар сард зарцуулагдана.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</si>
</sst>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0" xfId="0"/>
    <xf numFmtId="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3" fontId="0" fillId="0" borderId="0" xfId="0" applyNumberFormat="1"/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7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1" xfId="0" applyNumberFormat="1" applyFont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C23" sqref="C23:E23"/>
    </sheetView>
  </sheetViews>
  <sheetFormatPr defaultRowHeight="12.75" x14ac:dyDescent="0.25"/>
  <cols>
    <col min="1" max="1" width="5.85546875" style="67" customWidth="1"/>
    <col min="2" max="2" width="33.7109375" style="14" customWidth="1"/>
    <col min="3" max="3" width="16.5703125" style="14" customWidth="1"/>
    <col min="4" max="4" width="16.42578125" style="14" customWidth="1"/>
    <col min="5" max="5" width="16.5703125" style="14" customWidth="1"/>
    <col min="6" max="6" width="15.7109375" style="14" customWidth="1"/>
    <col min="7" max="7" width="29.140625" style="14" customWidth="1"/>
    <col min="8" max="16384" width="9.140625" style="14"/>
  </cols>
  <sheetData>
    <row r="2" spans="1:7" ht="15" customHeight="1" x14ac:dyDescent="0.25">
      <c r="A2" s="75" t="s">
        <v>75</v>
      </c>
      <c r="B2" s="75"/>
      <c r="C2" s="75"/>
      <c r="D2" s="75"/>
      <c r="E2" s="75"/>
      <c r="F2" s="75"/>
      <c r="G2" s="75"/>
    </row>
    <row r="3" spans="1:7" ht="17.25" customHeight="1" x14ac:dyDescent="0.25">
      <c r="E3" s="14" t="s">
        <v>160</v>
      </c>
    </row>
    <row r="4" spans="1:7" ht="29.25" customHeigh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73</v>
      </c>
      <c r="G4" s="22" t="s">
        <v>98</v>
      </c>
    </row>
    <row r="5" spans="1:7" x14ac:dyDescent="0.25">
      <c r="A5" s="12">
        <v>42</v>
      </c>
      <c r="B5" s="13" t="s">
        <v>5</v>
      </c>
      <c r="C5" s="49">
        <f>+C6</f>
        <v>3379268600</v>
      </c>
      <c r="D5" s="11">
        <v>2418528200</v>
      </c>
      <c r="E5" s="11">
        <v>2327833161.8500004</v>
      </c>
      <c r="F5" s="49">
        <f t="shared" ref="F5" si="0">+F6</f>
        <v>90695038.149999991</v>
      </c>
      <c r="G5" s="41"/>
    </row>
    <row r="6" spans="1:7" x14ac:dyDescent="0.25">
      <c r="A6" s="12">
        <v>43</v>
      </c>
      <c r="B6" s="13" t="s">
        <v>6</v>
      </c>
      <c r="C6" s="49">
        <f>+C7+C18</f>
        <v>3379268600</v>
      </c>
      <c r="D6" s="11">
        <v>2418528200</v>
      </c>
      <c r="E6" s="11">
        <v>2327833161.8500004</v>
      </c>
      <c r="F6" s="49">
        <f t="shared" ref="F6" si="1">+F7+F18</f>
        <v>90695038.149999991</v>
      </c>
      <c r="G6" s="21"/>
    </row>
    <row r="7" spans="1:7" x14ac:dyDescent="0.25">
      <c r="A7" s="12">
        <v>44</v>
      </c>
      <c r="B7" s="13" t="s">
        <v>7</v>
      </c>
      <c r="C7" s="49">
        <f>+C8+C9+C10+C11+C12+C13+C14+C15+C16</f>
        <v>3093448900</v>
      </c>
      <c r="D7" s="11">
        <v>2359828200</v>
      </c>
      <c r="E7" s="11">
        <v>2274483399.8500004</v>
      </c>
      <c r="F7" s="49">
        <f t="shared" ref="F7" si="2">+F8+F9+F10+F11+F12+F13+F14+F15+F16</f>
        <v>85344800.149999991</v>
      </c>
      <c r="G7" s="23"/>
    </row>
    <row r="8" spans="1:7" ht="26.25" customHeight="1" x14ac:dyDescent="0.25">
      <c r="A8" s="12">
        <v>45</v>
      </c>
      <c r="B8" s="39" t="s">
        <v>8</v>
      </c>
      <c r="C8" s="49">
        <v>2609721800</v>
      </c>
      <c r="D8" s="11">
        <v>1957292100</v>
      </c>
      <c r="E8" s="11">
        <v>1936273178</v>
      </c>
      <c r="F8" s="11">
        <f t="shared" ref="F8:F19" si="3">+D8-E8</f>
        <v>21018922</v>
      </c>
      <c r="G8" s="76" t="s">
        <v>147</v>
      </c>
    </row>
    <row r="9" spans="1:7" ht="24" customHeight="1" x14ac:dyDescent="0.25">
      <c r="A9" s="12">
        <v>51</v>
      </c>
      <c r="B9" s="39" t="s">
        <v>9</v>
      </c>
      <c r="C9" s="50">
        <v>73829300</v>
      </c>
      <c r="D9" s="11">
        <v>56099200</v>
      </c>
      <c r="E9" s="11">
        <v>46258978</v>
      </c>
      <c r="F9" s="11">
        <f t="shared" si="3"/>
        <v>9840222</v>
      </c>
      <c r="G9" s="77"/>
    </row>
    <row r="10" spans="1:7" ht="25.5" x14ac:dyDescent="0.25">
      <c r="A10" s="12">
        <v>57</v>
      </c>
      <c r="B10" s="39" t="s">
        <v>10</v>
      </c>
      <c r="C10" s="50">
        <v>99773700</v>
      </c>
      <c r="D10" s="11">
        <v>76207100</v>
      </c>
      <c r="E10" s="11">
        <v>72869499.940000013</v>
      </c>
      <c r="F10" s="11">
        <f t="shared" si="3"/>
        <v>3337600.0599999875</v>
      </c>
      <c r="G10" s="45" t="s">
        <v>162</v>
      </c>
    </row>
    <row r="11" spans="1:7" ht="28.5" customHeight="1" x14ac:dyDescent="0.25">
      <c r="A11" s="12">
        <v>62</v>
      </c>
      <c r="B11" s="13" t="s">
        <v>11</v>
      </c>
      <c r="C11" s="50">
        <v>117109500</v>
      </c>
      <c r="D11" s="11">
        <v>100996600</v>
      </c>
      <c r="E11" s="11">
        <v>89402473.909999996</v>
      </c>
      <c r="F11" s="11">
        <f t="shared" si="3"/>
        <v>11594126.090000004</v>
      </c>
      <c r="G11" s="45" t="s">
        <v>162</v>
      </c>
    </row>
    <row r="12" spans="1:7" ht="27" customHeight="1" x14ac:dyDescent="0.25">
      <c r="A12" s="12">
        <v>69</v>
      </c>
      <c r="B12" s="13" t="s">
        <v>74</v>
      </c>
      <c r="C12" s="50">
        <v>66807200</v>
      </c>
      <c r="D12" s="11">
        <v>54396100</v>
      </c>
      <c r="E12" s="11">
        <v>35824100</v>
      </c>
      <c r="F12" s="11">
        <f t="shared" si="3"/>
        <v>18572000</v>
      </c>
      <c r="G12" s="45" t="s">
        <v>162</v>
      </c>
    </row>
    <row r="13" spans="1:7" ht="21" customHeight="1" x14ac:dyDescent="0.25">
      <c r="A13" s="12">
        <v>73</v>
      </c>
      <c r="B13" s="13" t="s">
        <v>13</v>
      </c>
      <c r="C13" s="50">
        <v>98413800</v>
      </c>
      <c r="D13" s="11">
        <v>92518200</v>
      </c>
      <c r="E13" s="11">
        <v>85574860</v>
      </c>
      <c r="F13" s="11">
        <f t="shared" si="3"/>
        <v>6943340</v>
      </c>
      <c r="G13" s="45" t="s">
        <v>148</v>
      </c>
    </row>
    <row r="14" spans="1:7" x14ac:dyDescent="0.25">
      <c r="A14" s="12">
        <v>78</v>
      </c>
      <c r="B14" s="13" t="s">
        <v>14</v>
      </c>
      <c r="C14" s="50">
        <v>4477000</v>
      </c>
      <c r="D14" s="11">
        <v>1317600</v>
      </c>
      <c r="E14" s="11">
        <v>568600</v>
      </c>
      <c r="F14" s="11">
        <f t="shared" si="3"/>
        <v>749000</v>
      </c>
      <c r="G14" s="45"/>
    </row>
    <row r="15" spans="1:7" ht="29.25" customHeight="1" x14ac:dyDescent="0.25">
      <c r="A15" s="12">
        <v>82</v>
      </c>
      <c r="B15" s="39" t="s">
        <v>15</v>
      </c>
      <c r="C15" s="50">
        <v>15322700</v>
      </c>
      <c r="D15" s="11">
        <v>12501300</v>
      </c>
      <c r="E15" s="11">
        <v>7210710</v>
      </c>
      <c r="F15" s="11">
        <f t="shared" si="3"/>
        <v>5290590</v>
      </c>
      <c r="G15" s="45" t="s">
        <v>148</v>
      </c>
    </row>
    <row r="16" spans="1:7" ht="18.75" customHeight="1" x14ac:dyDescent="0.25">
      <c r="A16" s="12">
        <v>92</v>
      </c>
      <c r="B16" s="13" t="s">
        <v>16</v>
      </c>
      <c r="C16" s="50">
        <f>11493900-3500000</f>
        <v>7993900</v>
      </c>
      <c r="D16" s="11">
        <v>8500000</v>
      </c>
      <c r="E16" s="11">
        <v>501000</v>
      </c>
      <c r="F16" s="11">
        <f t="shared" si="3"/>
        <v>7999000</v>
      </c>
      <c r="G16" s="45" t="s">
        <v>148</v>
      </c>
    </row>
    <row r="17" spans="1:7" x14ac:dyDescent="0.25">
      <c r="A17" s="12"/>
      <c r="B17" s="13"/>
      <c r="C17" s="50"/>
      <c r="D17" s="11"/>
      <c r="E17" s="11"/>
      <c r="F17" s="11">
        <f t="shared" si="3"/>
        <v>0</v>
      </c>
      <c r="G17" s="45"/>
    </row>
    <row r="18" spans="1:7" ht="30.75" customHeight="1" x14ac:dyDescent="0.25">
      <c r="A18" s="12">
        <v>101</v>
      </c>
      <c r="B18" s="13" t="s">
        <v>17</v>
      </c>
      <c r="C18" s="50">
        <v>285819700</v>
      </c>
      <c r="D18" s="11">
        <v>58700000</v>
      </c>
      <c r="E18" s="11">
        <v>53349762</v>
      </c>
      <c r="F18" s="11">
        <f t="shared" si="3"/>
        <v>5350238</v>
      </c>
      <c r="G18" s="45" t="s">
        <v>162</v>
      </c>
    </row>
    <row r="19" spans="1:7" x14ac:dyDescent="0.25">
      <c r="A19" s="12"/>
      <c r="B19" s="13"/>
      <c r="C19" s="50"/>
      <c r="D19" s="11"/>
      <c r="E19" s="11"/>
      <c r="F19" s="11">
        <f t="shared" si="3"/>
        <v>0</v>
      </c>
      <c r="G19" s="23"/>
    </row>
    <row r="20" spans="1:7" ht="29.25" customHeight="1" x14ac:dyDescent="0.25">
      <c r="A20" s="12">
        <v>106</v>
      </c>
      <c r="B20" s="39" t="s">
        <v>104</v>
      </c>
      <c r="C20" s="50">
        <f>+C18</f>
        <v>285819700</v>
      </c>
      <c r="D20" s="11">
        <v>58700000</v>
      </c>
      <c r="E20" s="11">
        <v>53349762</v>
      </c>
      <c r="F20" s="50">
        <f t="shared" ref="F20" si="4">+F18</f>
        <v>5350238</v>
      </c>
      <c r="G20" s="23"/>
    </row>
    <row r="21" spans="1:7" x14ac:dyDescent="0.25">
      <c r="A21" s="37"/>
      <c r="B21" s="23"/>
      <c r="C21" s="23"/>
      <c r="D21" s="11"/>
      <c r="E21" s="11"/>
      <c r="F21" s="44"/>
      <c r="G21" s="23"/>
    </row>
    <row r="22" spans="1:7" x14ac:dyDescent="0.25">
      <c r="A22" s="37"/>
      <c r="B22" s="23" t="s">
        <v>118</v>
      </c>
      <c r="C22" s="23"/>
      <c r="D22" s="11"/>
      <c r="E22" s="11"/>
      <c r="F22" s="44"/>
      <c r="G22" s="23"/>
    </row>
    <row r="23" spans="1:7" x14ac:dyDescent="0.2">
      <c r="A23" s="37"/>
      <c r="B23" s="23" t="s">
        <v>105</v>
      </c>
      <c r="C23" s="43">
        <f>+C5</f>
        <v>3379268600</v>
      </c>
      <c r="D23" s="99">
        <v>2418528200</v>
      </c>
      <c r="E23" s="99">
        <v>2418528200</v>
      </c>
      <c r="F23" s="44">
        <f>+D23-E23</f>
        <v>0</v>
      </c>
      <c r="G23" s="21"/>
    </row>
    <row r="24" spans="1:7" x14ac:dyDescent="0.25">
      <c r="F24" s="69"/>
    </row>
    <row r="25" spans="1:7" x14ac:dyDescent="0.25">
      <c r="A25" s="73"/>
      <c r="F25" s="69"/>
    </row>
    <row r="26" spans="1:7" x14ac:dyDescent="0.25">
      <c r="A26" s="73"/>
      <c r="F26" s="69"/>
    </row>
    <row r="27" spans="1:7" x14ac:dyDescent="0.25">
      <c r="E27" s="42"/>
      <c r="F27" s="70"/>
    </row>
    <row r="29" spans="1:7" x14ac:dyDescent="0.25">
      <c r="A29" s="75" t="s">
        <v>120</v>
      </c>
      <c r="B29" s="75"/>
      <c r="C29" s="75"/>
      <c r="D29" s="75"/>
      <c r="E29" s="75"/>
      <c r="F29" s="75"/>
      <c r="G29" s="75"/>
    </row>
  </sheetData>
  <mergeCells count="3">
    <mergeCell ref="A29:G29"/>
    <mergeCell ref="A2:G2"/>
    <mergeCell ref="G8:G9"/>
  </mergeCells>
  <phoneticPr fontId="7" type="noConversion"/>
  <pageMargins left="0.52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L16" sqref="L16"/>
    </sheetView>
  </sheetViews>
  <sheetFormatPr defaultRowHeight="12.75" x14ac:dyDescent="0.25"/>
  <cols>
    <col min="1" max="1" width="4.5703125" style="55" customWidth="1"/>
    <col min="2" max="2" width="33" style="55" customWidth="1"/>
    <col min="3" max="3" width="15.42578125" style="55" customWidth="1"/>
    <col min="4" max="4" width="15" style="55" customWidth="1"/>
    <col min="5" max="5" width="24" style="55" customWidth="1"/>
    <col min="6" max="6" width="33.5703125" style="55" customWidth="1"/>
    <col min="7" max="16384" width="9.140625" style="55"/>
  </cols>
  <sheetData>
    <row r="1" spans="1:6" x14ac:dyDescent="0.25">
      <c r="A1" s="78" t="s">
        <v>78</v>
      </c>
      <c r="B1" s="78"/>
      <c r="C1" s="78"/>
      <c r="D1" s="78"/>
      <c r="E1" s="78"/>
      <c r="F1" s="78"/>
    </row>
    <row r="2" spans="1:6" ht="15" customHeight="1" x14ac:dyDescent="0.2">
      <c r="A2" s="81" t="s">
        <v>131</v>
      </c>
      <c r="B2" s="81"/>
      <c r="F2" s="54" t="s">
        <v>161</v>
      </c>
    </row>
    <row r="3" spans="1:6" ht="13.5" customHeight="1" x14ac:dyDescent="0.25">
      <c r="A3" s="79" t="s">
        <v>18</v>
      </c>
      <c r="B3" s="80" t="s">
        <v>19</v>
      </c>
      <c r="C3" s="79" t="s">
        <v>20</v>
      </c>
      <c r="D3" s="80" t="s">
        <v>21</v>
      </c>
      <c r="E3" s="79" t="s">
        <v>22</v>
      </c>
      <c r="F3" s="79"/>
    </row>
    <row r="4" spans="1:6" ht="13.5" customHeight="1" x14ac:dyDescent="0.25">
      <c r="A4" s="79"/>
      <c r="B4" s="80"/>
      <c r="C4" s="79"/>
      <c r="D4" s="80"/>
      <c r="E4" s="56" t="s">
        <v>23</v>
      </c>
      <c r="F4" s="56" t="s">
        <v>24</v>
      </c>
    </row>
    <row r="5" spans="1:6" x14ac:dyDescent="0.2">
      <c r="A5" s="57">
        <v>1</v>
      </c>
      <c r="B5" s="58" t="s">
        <v>25</v>
      </c>
      <c r="C5" s="59">
        <v>80964.600000000006</v>
      </c>
      <c r="D5" s="60">
        <v>63837.2</v>
      </c>
      <c r="E5" s="58" t="s">
        <v>26</v>
      </c>
      <c r="F5" s="58" t="s">
        <v>27</v>
      </c>
    </row>
    <row r="6" spans="1:6" x14ac:dyDescent="0.2">
      <c r="A6" s="57">
        <v>2</v>
      </c>
      <c r="B6" s="58" t="s">
        <v>28</v>
      </c>
      <c r="C6" s="59">
        <v>10098</v>
      </c>
      <c r="D6" s="61">
        <v>6555.1</v>
      </c>
      <c r="E6" s="58" t="s">
        <v>29</v>
      </c>
      <c r="F6" s="58" t="s">
        <v>27</v>
      </c>
    </row>
    <row r="7" spans="1:6" x14ac:dyDescent="0.2">
      <c r="A7" s="57">
        <v>3</v>
      </c>
      <c r="B7" s="58" t="s">
        <v>12</v>
      </c>
      <c r="C7" s="59">
        <v>24577.1</v>
      </c>
      <c r="D7" s="60">
        <v>17375.8</v>
      </c>
      <c r="E7" s="58" t="s">
        <v>30</v>
      </c>
      <c r="F7" s="58" t="s">
        <v>31</v>
      </c>
    </row>
    <row r="8" spans="1:6" ht="17.25" customHeight="1" x14ac:dyDescent="0.25">
      <c r="A8" s="57">
        <v>4</v>
      </c>
      <c r="B8" s="58" t="s">
        <v>32</v>
      </c>
      <c r="C8" s="61">
        <f>5999.917*12</f>
        <v>71999.004000000001</v>
      </c>
      <c r="D8" s="61">
        <f>5999.9+5999.9+5999.9+5999.9+5999.9+5999.9+5999.9+5007.4+5999.9</f>
        <v>53006.600000000006</v>
      </c>
      <c r="E8" s="58" t="s">
        <v>33</v>
      </c>
      <c r="F8" s="58" t="s">
        <v>31</v>
      </c>
    </row>
    <row r="9" spans="1:6" ht="25.5" x14ac:dyDescent="0.25">
      <c r="A9" s="57">
        <v>5</v>
      </c>
      <c r="B9" s="58" t="s">
        <v>154</v>
      </c>
      <c r="C9" s="61">
        <v>41385</v>
      </c>
      <c r="D9" s="61">
        <v>31250</v>
      </c>
      <c r="E9" s="58" t="s">
        <v>132</v>
      </c>
      <c r="F9" s="62" t="s">
        <v>115</v>
      </c>
    </row>
    <row r="10" spans="1:6" ht="18.75" customHeight="1" x14ac:dyDescent="0.25">
      <c r="A10" s="57">
        <v>6</v>
      </c>
      <c r="B10" s="58" t="s">
        <v>138</v>
      </c>
      <c r="C10" s="61">
        <v>8000</v>
      </c>
      <c r="D10" s="61">
        <v>8000</v>
      </c>
      <c r="E10" s="62" t="s">
        <v>139</v>
      </c>
      <c r="F10" s="58" t="s">
        <v>27</v>
      </c>
    </row>
    <row r="11" spans="1:6" ht="26.25" customHeight="1" x14ac:dyDescent="0.25">
      <c r="A11" s="57">
        <v>7</v>
      </c>
      <c r="B11" s="62" t="s">
        <v>151</v>
      </c>
      <c r="C11" s="61">
        <v>48455</v>
      </c>
      <c r="D11" s="61">
        <v>48455</v>
      </c>
      <c r="E11" s="58" t="s">
        <v>149</v>
      </c>
      <c r="F11" s="62" t="s">
        <v>152</v>
      </c>
    </row>
    <row r="12" spans="1:6" ht="27.75" customHeight="1" x14ac:dyDescent="0.25">
      <c r="A12" s="57">
        <v>8</v>
      </c>
      <c r="B12" s="62" t="s">
        <v>151</v>
      </c>
      <c r="C12" s="61">
        <v>14345.2</v>
      </c>
      <c r="D12" s="61">
        <v>14345.2</v>
      </c>
      <c r="E12" s="58" t="s">
        <v>150</v>
      </c>
      <c r="F12" s="58" t="s">
        <v>153</v>
      </c>
    </row>
    <row r="13" spans="1:6" ht="25.5" x14ac:dyDescent="0.25">
      <c r="A13" s="57">
        <v>9</v>
      </c>
      <c r="B13" s="62" t="s">
        <v>158</v>
      </c>
      <c r="C13" s="61">
        <v>42842.3</v>
      </c>
      <c r="D13" s="61">
        <v>42842.3</v>
      </c>
      <c r="E13" s="58" t="s">
        <v>157</v>
      </c>
      <c r="F13" s="58" t="s">
        <v>159</v>
      </c>
    </row>
    <row r="14" spans="1:6" x14ac:dyDescent="0.25">
      <c r="C14" s="71"/>
    </row>
    <row r="15" spans="1:6" x14ac:dyDescent="0.25">
      <c r="C15" s="71"/>
    </row>
    <row r="16" spans="1:6" x14ac:dyDescent="0.25">
      <c r="C16" s="71"/>
    </row>
    <row r="17" spans="3:3" x14ac:dyDescent="0.25">
      <c r="C17" s="71"/>
    </row>
    <row r="18" spans="3:3" x14ac:dyDescent="0.25">
      <c r="C18" s="71"/>
    </row>
    <row r="19" spans="3:3" x14ac:dyDescent="0.25">
      <c r="C19" s="71"/>
    </row>
    <row r="20" spans="3:3" x14ac:dyDescent="0.25">
      <c r="C20" s="71"/>
    </row>
    <row r="21" spans="3:3" x14ac:dyDescent="0.25">
      <c r="C21" s="71"/>
    </row>
    <row r="22" spans="3:3" x14ac:dyDescent="0.25">
      <c r="C22" s="71"/>
    </row>
    <row r="23" spans="3:3" x14ac:dyDescent="0.25">
      <c r="C23" s="71"/>
    </row>
    <row r="24" spans="3:3" x14ac:dyDescent="0.25">
      <c r="C24" s="71"/>
    </row>
    <row r="25" spans="3:3" x14ac:dyDescent="0.25">
      <c r="C25" s="71"/>
    </row>
    <row r="26" spans="3:3" x14ac:dyDescent="0.25">
      <c r="C26" s="71"/>
    </row>
    <row r="27" spans="3:3" x14ac:dyDescent="0.25">
      <c r="C27" s="71"/>
    </row>
    <row r="28" spans="3:3" x14ac:dyDescent="0.25">
      <c r="C28" s="71"/>
    </row>
    <row r="29" spans="3:3" x14ac:dyDescent="0.25">
      <c r="C29" s="71"/>
    </row>
    <row r="30" spans="3:3" x14ac:dyDescent="0.25">
      <c r="C30" s="71"/>
    </row>
    <row r="31" spans="3:3" x14ac:dyDescent="0.25">
      <c r="C31" s="71"/>
    </row>
    <row r="32" spans="3:3" x14ac:dyDescent="0.25">
      <c r="C32" s="71"/>
    </row>
    <row r="33" spans="1:6" x14ac:dyDescent="0.25">
      <c r="C33" s="71"/>
    </row>
    <row r="34" spans="1:6" x14ac:dyDescent="0.25">
      <c r="C34" s="71"/>
    </row>
    <row r="35" spans="1:6" x14ac:dyDescent="0.25">
      <c r="C35" s="71"/>
    </row>
    <row r="36" spans="1:6" x14ac:dyDescent="0.25">
      <c r="C36" s="71"/>
    </row>
    <row r="37" spans="1:6" x14ac:dyDescent="0.25">
      <c r="C37" s="71"/>
    </row>
    <row r="38" spans="1:6" x14ac:dyDescent="0.25">
      <c r="C38" s="71"/>
    </row>
    <row r="39" spans="1:6" ht="18" customHeight="1" x14ac:dyDescent="0.25">
      <c r="A39" s="78" t="s">
        <v>137</v>
      </c>
      <c r="B39" s="78"/>
      <c r="C39" s="78"/>
      <c r="D39" s="78"/>
      <c r="E39" s="78"/>
      <c r="F39" s="78"/>
    </row>
  </sheetData>
  <mergeCells count="8">
    <mergeCell ref="A39:F39"/>
    <mergeCell ref="A1:F1"/>
    <mergeCell ref="A3:A4"/>
    <mergeCell ref="B3:B4"/>
    <mergeCell ref="C3:C4"/>
    <mergeCell ref="D3:D4"/>
    <mergeCell ref="E3:F3"/>
    <mergeCell ref="A2:B2"/>
  </mergeCells>
  <phoneticPr fontId="7" type="noConversion"/>
  <pageMargins left="0.56000000000000005" right="0.17" top="1.31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A6" sqref="A6:G8"/>
    </sheetView>
  </sheetViews>
  <sheetFormatPr defaultRowHeight="15" x14ac:dyDescent="0.25"/>
  <cols>
    <col min="1" max="1" width="14.140625" customWidth="1"/>
    <col min="2" max="2" width="12.85546875" customWidth="1"/>
    <col min="3" max="3" width="11.140625" customWidth="1"/>
    <col min="4" max="4" width="23.85546875" customWidth="1"/>
    <col min="5" max="5" width="14.85546875" customWidth="1"/>
    <col min="6" max="6" width="15" customWidth="1"/>
    <col min="7" max="7" width="30.140625" customWidth="1"/>
  </cols>
  <sheetData>
    <row r="2" spans="1:7" x14ac:dyDescent="0.25">
      <c r="A2" s="82" t="s">
        <v>77</v>
      </c>
      <c r="B2" s="82"/>
      <c r="C2" s="82"/>
      <c r="D2" s="82"/>
      <c r="E2" s="82"/>
      <c r="F2" s="82"/>
      <c r="G2" s="82"/>
    </row>
    <row r="3" spans="1:7" s="7" customFormat="1" ht="9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G4" s="53" t="s">
        <v>161</v>
      </c>
    </row>
    <row r="5" spans="1:7" s="1" customFormat="1" x14ac:dyDescent="0.25">
      <c r="A5" s="29" t="s">
        <v>34</v>
      </c>
      <c r="B5" s="29" t="s">
        <v>35</v>
      </c>
      <c r="C5" s="29" t="s">
        <v>36</v>
      </c>
      <c r="D5" s="29" t="s">
        <v>37</v>
      </c>
      <c r="E5" s="29" t="s">
        <v>38</v>
      </c>
      <c r="F5" s="29" t="s">
        <v>39</v>
      </c>
      <c r="G5" s="29" t="s">
        <v>40</v>
      </c>
    </row>
    <row r="6" spans="1:7" s="17" customFormat="1" ht="31.5" customHeight="1" x14ac:dyDescent="0.25">
      <c r="A6" s="27">
        <v>1102899097</v>
      </c>
      <c r="B6" s="16" t="s">
        <v>102</v>
      </c>
      <c r="C6" s="28">
        <v>44096</v>
      </c>
      <c r="D6" s="18" t="s">
        <v>114</v>
      </c>
      <c r="E6" s="16"/>
      <c r="F6" s="34">
        <v>5007400</v>
      </c>
      <c r="G6" s="16" t="s">
        <v>103</v>
      </c>
    </row>
    <row r="7" spans="1:7" s="68" customFormat="1" x14ac:dyDescent="0.25">
      <c r="A7" s="5">
        <v>100900012043</v>
      </c>
      <c r="B7" s="2" t="s">
        <v>41</v>
      </c>
      <c r="C7" s="4">
        <v>44085</v>
      </c>
      <c r="D7" s="2" t="s">
        <v>42</v>
      </c>
      <c r="E7" s="35">
        <v>262127800</v>
      </c>
      <c r="F7" s="2"/>
      <c r="G7" s="2" t="s">
        <v>43</v>
      </c>
    </row>
    <row r="8" spans="1:7" s="40" customFormat="1" x14ac:dyDescent="0.25">
      <c r="A8" s="5">
        <v>102500012326</v>
      </c>
      <c r="B8" s="2" t="s">
        <v>121</v>
      </c>
      <c r="C8" s="4">
        <v>44098</v>
      </c>
      <c r="D8" s="2" t="s">
        <v>26</v>
      </c>
      <c r="E8" s="35"/>
      <c r="F8" s="35">
        <v>6321912</v>
      </c>
      <c r="G8" s="2" t="s">
        <v>122</v>
      </c>
    </row>
    <row r="9" spans="1:7" s="40" customFormat="1" x14ac:dyDescent="0.25"/>
    <row r="10" spans="1:7" s="68" customFormat="1" x14ac:dyDescent="0.25"/>
    <row r="11" spans="1:7" s="68" customFormat="1" x14ac:dyDescent="0.25"/>
    <row r="12" spans="1:7" s="68" customFormat="1" x14ac:dyDescent="0.25"/>
    <row r="13" spans="1:7" s="68" customFormat="1" x14ac:dyDescent="0.25"/>
    <row r="14" spans="1:7" s="68" customFormat="1" x14ac:dyDescent="0.25"/>
    <row r="15" spans="1:7" s="68" customFormat="1" x14ac:dyDescent="0.25"/>
    <row r="16" spans="1:7" s="68" customFormat="1" x14ac:dyDescent="0.25"/>
    <row r="17" s="68" customFormat="1" x14ac:dyDescent="0.25"/>
    <row r="18" s="68" customFormat="1" x14ac:dyDescent="0.25"/>
    <row r="19" s="68" customFormat="1" x14ac:dyDescent="0.25"/>
    <row r="20" s="68" customFormat="1" x14ac:dyDescent="0.25"/>
    <row r="21" s="68" customFormat="1" x14ac:dyDescent="0.25"/>
    <row r="22" s="68" customFormat="1" x14ac:dyDescent="0.25"/>
    <row r="23" s="68" customFormat="1" x14ac:dyDescent="0.25"/>
    <row r="24" s="68" customFormat="1" x14ac:dyDescent="0.25"/>
    <row r="25" s="68" customFormat="1" x14ac:dyDescent="0.25"/>
    <row r="26" s="68" customFormat="1" x14ac:dyDescent="0.25"/>
    <row r="27" s="68" customFormat="1" x14ac:dyDescent="0.25"/>
    <row r="28" s="68" customFormat="1" x14ac:dyDescent="0.25"/>
    <row r="29" s="68" customFormat="1" x14ac:dyDescent="0.25"/>
    <row r="30" s="68" customFormat="1" x14ac:dyDescent="0.25"/>
    <row r="31" s="68" customFormat="1" x14ac:dyDescent="0.25"/>
    <row r="32" s="68" customFormat="1" x14ac:dyDescent="0.25"/>
    <row r="34" spans="1:7" s="14" customFormat="1" ht="15" customHeight="1" x14ac:dyDescent="0.25">
      <c r="A34" s="75" t="s">
        <v>120</v>
      </c>
      <c r="B34" s="75"/>
      <c r="C34" s="75"/>
      <c r="D34" s="75"/>
      <c r="E34" s="75"/>
      <c r="F34" s="75"/>
      <c r="G34" s="75"/>
    </row>
    <row r="35" spans="1:7" x14ac:dyDescent="0.25">
      <c r="F35" s="46"/>
    </row>
    <row r="36" spans="1:7" x14ac:dyDescent="0.25">
      <c r="F36" s="46"/>
    </row>
    <row r="37" spans="1:7" x14ac:dyDescent="0.25">
      <c r="F37" s="46"/>
    </row>
  </sheetData>
  <mergeCells count="2">
    <mergeCell ref="A2:G2"/>
    <mergeCell ref="A34:G34"/>
  </mergeCells>
  <pageMargins left="0.75" right="0.25" top="1.28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N17" sqref="N17"/>
    </sheetView>
  </sheetViews>
  <sheetFormatPr defaultRowHeight="15" x14ac:dyDescent="0.2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5">
      <c r="H3" s="83" t="s">
        <v>161</v>
      </c>
      <c r="I3" s="83"/>
      <c r="J3" s="83"/>
      <c r="K3" s="83"/>
    </row>
    <row r="4" spans="1:11" ht="24" customHeight="1" x14ac:dyDescent="0.25">
      <c r="A4" s="89" t="s">
        <v>44</v>
      </c>
      <c r="B4" s="89" t="s">
        <v>18</v>
      </c>
      <c r="C4" s="89" t="s">
        <v>45</v>
      </c>
      <c r="D4" s="88" t="s">
        <v>46</v>
      </c>
      <c r="E4" s="88" t="s">
        <v>47</v>
      </c>
      <c r="F4" s="88" t="s">
        <v>48</v>
      </c>
      <c r="G4" s="88" t="s">
        <v>49</v>
      </c>
      <c r="H4" s="88"/>
      <c r="I4" s="88"/>
      <c r="J4" s="88"/>
      <c r="K4" s="88"/>
    </row>
    <row r="5" spans="1:11" ht="75" x14ac:dyDescent="0.25">
      <c r="A5" s="89"/>
      <c r="B5" s="89"/>
      <c r="C5" s="89"/>
      <c r="D5" s="88"/>
      <c r="E5" s="88"/>
      <c r="F5" s="88"/>
      <c r="G5" s="30" t="s">
        <v>50</v>
      </c>
      <c r="H5" s="30" t="s">
        <v>51</v>
      </c>
      <c r="I5" s="30" t="s">
        <v>52</v>
      </c>
      <c r="J5" s="31" t="s">
        <v>53</v>
      </c>
      <c r="K5" s="30" t="s">
        <v>54</v>
      </c>
    </row>
    <row r="6" spans="1:11" x14ac:dyDescent="0.25">
      <c r="A6" s="84" t="s">
        <v>55</v>
      </c>
      <c r="B6" s="2">
        <v>1.1000000000000001</v>
      </c>
      <c r="C6" s="2" t="s">
        <v>56</v>
      </c>
      <c r="D6" s="3"/>
      <c r="E6" s="3"/>
      <c r="F6" s="3"/>
      <c r="G6" s="3"/>
      <c r="H6" s="3"/>
      <c r="I6" s="3"/>
      <c r="J6" s="3"/>
      <c r="K6" s="3"/>
    </row>
    <row r="7" spans="1:11" x14ac:dyDescent="0.25">
      <c r="A7" s="85"/>
      <c r="B7" s="2">
        <v>1.2</v>
      </c>
      <c r="C7" s="2" t="s">
        <v>57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85"/>
      <c r="B8" s="2">
        <v>1.3</v>
      </c>
      <c r="C8" s="2" t="s">
        <v>58</v>
      </c>
      <c r="D8" s="3">
        <v>153</v>
      </c>
      <c r="E8" s="3">
        <v>150</v>
      </c>
      <c r="F8" s="3">
        <v>3</v>
      </c>
      <c r="G8" s="3"/>
      <c r="H8" s="3"/>
      <c r="I8" s="3"/>
      <c r="J8" s="3">
        <v>1</v>
      </c>
      <c r="K8" s="3">
        <v>2</v>
      </c>
    </row>
    <row r="9" spans="1:11" x14ac:dyDescent="0.25">
      <c r="A9" s="85"/>
      <c r="B9" s="2">
        <v>1.4</v>
      </c>
      <c r="C9" s="2" t="s">
        <v>59</v>
      </c>
      <c r="D9" s="3"/>
      <c r="E9" s="3"/>
      <c r="F9" s="3"/>
      <c r="G9" s="3"/>
      <c r="H9" s="3"/>
      <c r="I9" s="3"/>
      <c r="J9" s="3"/>
      <c r="K9" s="3"/>
    </row>
    <row r="10" spans="1:11" ht="45" x14ac:dyDescent="0.25">
      <c r="A10" s="85"/>
      <c r="B10" s="2">
        <v>1.5</v>
      </c>
      <c r="C10" s="19" t="s">
        <v>60</v>
      </c>
      <c r="D10" s="3"/>
      <c r="E10" s="3"/>
      <c r="F10" s="3"/>
      <c r="G10" s="3"/>
      <c r="H10" s="3"/>
      <c r="I10" s="3"/>
      <c r="J10" s="3"/>
      <c r="K10" s="3"/>
    </row>
    <row r="11" spans="1:11" ht="30" x14ac:dyDescent="0.25">
      <c r="A11" s="85"/>
      <c r="B11" s="2">
        <v>1.6</v>
      </c>
      <c r="C11" s="19" t="s">
        <v>61</v>
      </c>
      <c r="D11" s="3"/>
      <c r="E11" s="3"/>
      <c r="F11" s="3"/>
      <c r="G11" s="3"/>
      <c r="H11" s="3"/>
      <c r="I11" s="3"/>
      <c r="J11" s="3"/>
      <c r="K11" s="3"/>
    </row>
    <row r="12" spans="1:11" ht="30" hidden="1" x14ac:dyDescent="0.25">
      <c r="A12" s="85"/>
      <c r="B12" s="2">
        <v>1.7</v>
      </c>
      <c r="C12" s="19" t="s">
        <v>62</v>
      </c>
      <c r="D12" s="3"/>
      <c r="E12" s="3"/>
      <c r="F12" s="3"/>
      <c r="G12" s="3"/>
      <c r="H12" s="3"/>
      <c r="I12" s="3"/>
      <c r="J12" s="3"/>
      <c r="K12" s="3"/>
    </row>
    <row r="13" spans="1:11" ht="30" hidden="1" x14ac:dyDescent="0.25">
      <c r="A13" s="85"/>
      <c r="B13" s="2">
        <v>1.8</v>
      </c>
      <c r="C13" s="19" t="s">
        <v>63</v>
      </c>
      <c r="D13" s="3"/>
      <c r="E13" s="3"/>
      <c r="F13" s="3"/>
      <c r="G13" s="3"/>
      <c r="H13" s="3"/>
      <c r="I13" s="3"/>
      <c r="J13" s="3"/>
      <c r="K13" s="3"/>
    </row>
    <row r="14" spans="1:11" ht="30" hidden="1" x14ac:dyDescent="0.25">
      <c r="A14" s="85"/>
      <c r="B14" s="2">
        <v>1.9</v>
      </c>
      <c r="C14" s="19" t="s">
        <v>64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85"/>
      <c r="B15" s="6" t="s">
        <v>65</v>
      </c>
      <c r="C15" s="2" t="s">
        <v>66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85"/>
      <c r="B16" s="2">
        <v>1.1100000000000001</v>
      </c>
      <c r="C16" s="2" t="s">
        <v>67</v>
      </c>
      <c r="D16" s="3">
        <v>8</v>
      </c>
      <c r="E16" s="3">
        <v>8</v>
      </c>
      <c r="F16" s="3"/>
      <c r="G16" s="3"/>
      <c r="H16" s="3"/>
      <c r="I16" s="3"/>
      <c r="J16" s="3"/>
      <c r="K16" s="3"/>
    </row>
    <row r="17" spans="1:11" x14ac:dyDescent="0.25">
      <c r="A17" s="86"/>
      <c r="B17" s="2"/>
      <c r="C17" s="2" t="s">
        <v>68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87" t="s">
        <v>69</v>
      </c>
      <c r="B18" s="2">
        <v>2.1</v>
      </c>
      <c r="C18" s="2" t="s">
        <v>70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87"/>
      <c r="B19" s="2">
        <v>2.2000000000000002</v>
      </c>
      <c r="C19" s="2" t="s">
        <v>71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87"/>
      <c r="B20" s="2">
        <v>2.2999999999999998</v>
      </c>
      <c r="C20" s="2" t="s">
        <v>72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2"/>
      <c r="C21" s="2" t="s">
        <v>68</v>
      </c>
      <c r="D21" s="3">
        <f>+D8+D16</f>
        <v>161</v>
      </c>
      <c r="E21" s="3">
        <f t="shared" ref="E21:K21" si="0">+E8+E16</f>
        <v>158</v>
      </c>
      <c r="F21" s="3">
        <v>3</v>
      </c>
      <c r="G21" s="3">
        <f t="shared" si="0"/>
        <v>0</v>
      </c>
      <c r="H21" s="3">
        <f t="shared" si="0"/>
        <v>0</v>
      </c>
      <c r="I21" s="3">
        <v>0</v>
      </c>
      <c r="J21" s="3">
        <f t="shared" si="0"/>
        <v>1</v>
      </c>
      <c r="K21" s="3">
        <f t="shared" si="0"/>
        <v>2</v>
      </c>
    </row>
    <row r="24" spans="1:11" s="14" customFormat="1" ht="12.75" x14ac:dyDescent="0.25">
      <c r="A24" s="75" t="s">
        <v>120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27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E30" sqref="E30"/>
    </sheetView>
  </sheetViews>
  <sheetFormatPr defaultRowHeight="12.75" x14ac:dyDescent="0.2"/>
  <cols>
    <col min="1" max="1" width="5.140625" style="8" customWidth="1"/>
    <col min="2" max="2" width="53.7109375" style="8" customWidth="1"/>
    <col min="3" max="4" width="16.42578125" style="8" customWidth="1"/>
    <col min="5" max="5" width="17.140625" style="8" customWidth="1"/>
    <col min="6" max="6" width="18.140625" style="8" customWidth="1"/>
    <col min="7" max="7" width="23" style="8" customWidth="1"/>
    <col min="8" max="16384" width="9.140625" style="8"/>
  </cols>
  <sheetData>
    <row r="2" spans="1:7" x14ac:dyDescent="0.2">
      <c r="A2" s="90" t="s">
        <v>97</v>
      </c>
      <c r="B2" s="90"/>
      <c r="C2" s="90"/>
      <c r="D2" s="90"/>
      <c r="E2" s="90"/>
      <c r="F2" s="90"/>
    </row>
    <row r="3" spans="1:7" x14ac:dyDescent="0.2">
      <c r="A3" s="20"/>
      <c r="B3" s="20"/>
      <c r="C3" s="20"/>
      <c r="D3" s="20"/>
      <c r="E3" s="20"/>
      <c r="F3" s="20"/>
    </row>
    <row r="4" spans="1:7" x14ac:dyDescent="0.2">
      <c r="E4" s="91" t="s">
        <v>161</v>
      </c>
      <c r="F4" s="91"/>
    </row>
    <row r="5" spans="1:7" ht="15" customHeight="1" x14ac:dyDescent="0.2">
      <c r="A5" s="92" t="s">
        <v>79</v>
      </c>
      <c r="B5" s="92" t="s">
        <v>80</v>
      </c>
      <c r="C5" s="33" t="s">
        <v>81</v>
      </c>
      <c r="D5" s="94" t="s">
        <v>82</v>
      </c>
      <c r="E5" s="95"/>
      <c r="F5" s="33" t="s">
        <v>83</v>
      </c>
      <c r="G5" s="32"/>
    </row>
    <row r="6" spans="1:7" x14ac:dyDescent="0.2">
      <c r="A6" s="93"/>
      <c r="B6" s="93"/>
      <c r="C6" s="33" t="s">
        <v>84</v>
      </c>
      <c r="D6" s="96" t="s">
        <v>85</v>
      </c>
      <c r="E6" s="97"/>
      <c r="F6" s="33" t="s">
        <v>86</v>
      </c>
      <c r="G6" s="32"/>
    </row>
    <row r="7" spans="1:7" x14ac:dyDescent="0.2">
      <c r="A7" s="24">
        <v>1</v>
      </c>
      <c r="B7" s="25" t="s">
        <v>87</v>
      </c>
      <c r="C7" s="49">
        <f>+C8</f>
        <v>3379268600</v>
      </c>
      <c r="D7" s="11">
        <v>2418528200</v>
      </c>
      <c r="E7" s="11">
        <v>2327833161.8500004</v>
      </c>
      <c r="F7" s="49">
        <f t="shared" ref="F7" si="0">+F8</f>
        <v>90695038.149999991</v>
      </c>
      <c r="G7" s="41"/>
    </row>
    <row r="8" spans="1:7" x14ac:dyDescent="0.2">
      <c r="A8" s="24">
        <v>2</v>
      </c>
      <c r="B8" s="25" t="s">
        <v>101</v>
      </c>
      <c r="C8" s="49">
        <f>+C9+C20</f>
        <v>3379268600</v>
      </c>
      <c r="D8" s="11">
        <v>2418528200</v>
      </c>
      <c r="E8" s="11">
        <v>2327833161.8500004</v>
      </c>
      <c r="F8" s="49">
        <f t="shared" ref="F8" si="1">+F9+F20</f>
        <v>90695038.149999991</v>
      </c>
      <c r="G8" s="21"/>
    </row>
    <row r="9" spans="1:7" x14ac:dyDescent="0.2">
      <c r="A9" s="24">
        <v>3</v>
      </c>
      <c r="B9" s="25" t="s">
        <v>88</v>
      </c>
      <c r="C9" s="49">
        <f>+C10+C11+C12+C13+C14+C15+C16+C17+C18</f>
        <v>3093448900</v>
      </c>
      <c r="D9" s="11">
        <v>2359828200</v>
      </c>
      <c r="E9" s="11">
        <v>2274483399.8500004</v>
      </c>
      <c r="F9" s="49">
        <f t="shared" ref="F9" si="2">+F10+F11+F12+F13+F14+F15+F16+F17+F18</f>
        <v>85344800.149999991</v>
      </c>
      <c r="G9" s="23"/>
    </row>
    <row r="10" spans="1:7" s="14" customFormat="1" ht="20.25" customHeight="1" x14ac:dyDescent="0.2">
      <c r="A10" s="24">
        <v>4</v>
      </c>
      <c r="B10" s="26" t="s">
        <v>89</v>
      </c>
      <c r="C10" s="49">
        <v>2609721800</v>
      </c>
      <c r="D10" s="11">
        <v>1957292100</v>
      </c>
      <c r="E10" s="11">
        <v>1936273178</v>
      </c>
      <c r="F10" s="11">
        <f t="shared" ref="F10:F21" si="3">+D10-E10</f>
        <v>21018922</v>
      </c>
      <c r="G10" s="76" t="s">
        <v>147</v>
      </c>
    </row>
    <row r="11" spans="1:7" ht="20.25" customHeight="1" x14ac:dyDescent="0.2">
      <c r="A11" s="24">
        <v>5</v>
      </c>
      <c r="B11" s="25" t="s">
        <v>90</v>
      </c>
      <c r="C11" s="50">
        <v>73829300</v>
      </c>
      <c r="D11" s="11">
        <v>56099200</v>
      </c>
      <c r="E11" s="11">
        <v>46258978</v>
      </c>
      <c r="F11" s="11">
        <f t="shared" si="3"/>
        <v>9840222</v>
      </c>
      <c r="G11" s="77"/>
    </row>
    <row r="12" spans="1:7" ht="27.75" customHeight="1" x14ac:dyDescent="0.2">
      <c r="A12" s="24">
        <v>6</v>
      </c>
      <c r="B12" s="25" t="s">
        <v>91</v>
      </c>
      <c r="C12" s="50">
        <v>99773700</v>
      </c>
      <c r="D12" s="11">
        <v>76207100</v>
      </c>
      <c r="E12" s="11">
        <v>72869499.940000013</v>
      </c>
      <c r="F12" s="11">
        <f t="shared" si="3"/>
        <v>3337600.0599999875</v>
      </c>
      <c r="G12" s="45" t="s">
        <v>162</v>
      </c>
    </row>
    <row r="13" spans="1:7" s="14" customFormat="1" ht="27" customHeight="1" x14ac:dyDescent="0.25">
      <c r="A13" s="37">
        <v>7</v>
      </c>
      <c r="B13" s="26" t="s">
        <v>92</v>
      </c>
      <c r="C13" s="50">
        <v>117109500</v>
      </c>
      <c r="D13" s="11">
        <v>100996600</v>
      </c>
      <c r="E13" s="11">
        <v>89402473.909999996</v>
      </c>
      <c r="F13" s="11">
        <f t="shared" si="3"/>
        <v>11594126.090000004</v>
      </c>
      <c r="G13" s="45" t="s">
        <v>162</v>
      </c>
    </row>
    <row r="14" spans="1:7" s="14" customFormat="1" ht="27" customHeight="1" x14ac:dyDescent="0.25">
      <c r="A14" s="37">
        <v>8</v>
      </c>
      <c r="B14" s="26" t="s">
        <v>93</v>
      </c>
      <c r="C14" s="50">
        <v>66807200</v>
      </c>
      <c r="D14" s="11">
        <v>54396100</v>
      </c>
      <c r="E14" s="11">
        <v>35824100</v>
      </c>
      <c r="F14" s="11">
        <f t="shared" si="3"/>
        <v>18572000</v>
      </c>
      <c r="G14" s="45" t="s">
        <v>162</v>
      </c>
    </row>
    <row r="15" spans="1:7" s="14" customFormat="1" ht="26.25" customHeight="1" x14ac:dyDescent="0.25">
      <c r="A15" s="37">
        <v>9</v>
      </c>
      <c r="B15" s="26" t="s">
        <v>94</v>
      </c>
      <c r="C15" s="50">
        <v>98413800</v>
      </c>
      <c r="D15" s="11">
        <v>92518200</v>
      </c>
      <c r="E15" s="11">
        <v>85574860</v>
      </c>
      <c r="F15" s="11">
        <f t="shared" si="3"/>
        <v>6943340</v>
      </c>
      <c r="G15" s="45" t="s">
        <v>148</v>
      </c>
    </row>
    <row r="16" spans="1:7" s="14" customFormat="1" ht="14.25" customHeight="1" x14ac:dyDescent="0.25">
      <c r="A16" s="37">
        <v>10</v>
      </c>
      <c r="B16" s="26" t="s">
        <v>95</v>
      </c>
      <c r="C16" s="50">
        <v>4477000</v>
      </c>
      <c r="D16" s="11">
        <v>1317600</v>
      </c>
      <c r="E16" s="11">
        <v>568600</v>
      </c>
      <c r="F16" s="11">
        <f t="shared" si="3"/>
        <v>749000</v>
      </c>
      <c r="G16" s="45"/>
    </row>
    <row r="17" spans="1:7" s="14" customFormat="1" ht="26.25" customHeight="1" x14ac:dyDescent="0.25">
      <c r="A17" s="37">
        <v>11</v>
      </c>
      <c r="B17" s="26" t="s">
        <v>96</v>
      </c>
      <c r="C17" s="50">
        <v>15322700</v>
      </c>
      <c r="D17" s="11">
        <v>12501300</v>
      </c>
      <c r="E17" s="11">
        <v>7210710</v>
      </c>
      <c r="F17" s="11">
        <f t="shared" si="3"/>
        <v>5290590</v>
      </c>
      <c r="G17" s="45" t="s">
        <v>148</v>
      </c>
    </row>
    <row r="18" spans="1:7" s="14" customFormat="1" ht="26.25" customHeight="1" x14ac:dyDescent="0.2">
      <c r="A18" s="24">
        <v>12</v>
      </c>
      <c r="B18" s="26" t="s">
        <v>16</v>
      </c>
      <c r="C18" s="50">
        <f>11493900-3500000</f>
        <v>7993900</v>
      </c>
      <c r="D18" s="11">
        <v>8500000</v>
      </c>
      <c r="E18" s="11">
        <v>501000</v>
      </c>
      <c r="F18" s="11">
        <f t="shared" si="3"/>
        <v>7999000</v>
      </c>
      <c r="G18" s="45" t="s">
        <v>148</v>
      </c>
    </row>
    <row r="19" spans="1:7" x14ac:dyDescent="0.2">
      <c r="A19" s="24">
        <v>13</v>
      </c>
      <c r="B19" s="25"/>
      <c r="C19" s="50"/>
      <c r="D19" s="11"/>
      <c r="E19" s="11"/>
      <c r="F19" s="11">
        <f t="shared" si="3"/>
        <v>0</v>
      </c>
      <c r="G19" s="45"/>
    </row>
    <row r="20" spans="1:7" s="14" customFormat="1" ht="27" customHeight="1" x14ac:dyDescent="0.2">
      <c r="A20" s="24">
        <v>14</v>
      </c>
      <c r="B20" s="26" t="s">
        <v>100</v>
      </c>
      <c r="C20" s="50">
        <v>285819700</v>
      </c>
      <c r="D20" s="11">
        <v>58700000</v>
      </c>
      <c r="E20" s="11">
        <v>53349762</v>
      </c>
      <c r="F20" s="11">
        <f t="shared" si="3"/>
        <v>5350238</v>
      </c>
      <c r="G20" s="45" t="s">
        <v>162</v>
      </c>
    </row>
    <row r="21" spans="1:7" s="14" customFormat="1" x14ac:dyDescent="0.2">
      <c r="A21" s="24">
        <v>15</v>
      </c>
      <c r="B21" s="26"/>
      <c r="C21" s="50"/>
      <c r="D21" s="11"/>
      <c r="E21" s="11"/>
      <c r="F21" s="11">
        <f t="shared" si="3"/>
        <v>0</v>
      </c>
      <c r="G21" s="23"/>
    </row>
    <row r="22" spans="1:7" s="14" customFormat="1" x14ac:dyDescent="0.2">
      <c r="A22" s="24">
        <v>16</v>
      </c>
      <c r="B22" s="26" t="s">
        <v>99</v>
      </c>
      <c r="C22" s="50">
        <f>+C20</f>
        <v>285819700</v>
      </c>
      <c r="D22" s="11">
        <v>58700000</v>
      </c>
      <c r="E22" s="11">
        <v>53349762</v>
      </c>
      <c r="F22" s="50">
        <f t="shared" ref="F22" si="4">+F20</f>
        <v>5350238</v>
      </c>
      <c r="G22" s="23"/>
    </row>
    <row r="26" spans="1:7" x14ac:dyDescent="0.2">
      <c r="A26" s="90" t="s">
        <v>120</v>
      </c>
      <c r="B26" s="90"/>
      <c r="C26" s="90"/>
      <c r="D26" s="90"/>
      <c r="E26" s="90"/>
      <c r="F26" s="90"/>
      <c r="G26" s="90"/>
    </row>
  </sheetData>
  <mergeCells count="8">
    <mergeCell ref="A26:G26"/>
    <mergeCell ref="A2:F2"/>
    <mergeCell ref="E4:F4"/>
    <mergeCell ref="B5:B6"/>
    <mergeCell ref="A5:A6"/>
    <mergeCell ref="D5:E5"/>
    <mergeCell ref="D6:E6"/>
    <mergeCell ref="G10:G11"/>
  </mergeCells>
  <pageMargins left="0.44" right="0.17" top="1.23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R3" sqref="R3"/>
    </sheetView>
  </sheetViews>
  <sheetFormatPr defaultRowHeight="15" x14ac:dyDescent="0.25"/>
  <cols>
    <col min="1" max="1" width="4.28515625" style="17" customWidth="1"/>
    <col min="2" max="2" width="13.7109375" customWidth="1"/>
    <col min="3" max="3" width="9.7109375" style="64" customWidth="1"/>
    <col min="4" max="4" width="10.28515625" style="36" customWidth="1"/>
    <col min="5" max="5" width="12.42578125" style="51" customWidth="1"/>
    <col min="6" max="6" width="18.5703125" customWidth="1"/>
    <col min="7" max="7" width="18.28515625" customWidth="1"/>
    <col min="8" max="8" width="21.5703125" customWidth="1"/>
    <col min="9" max="9" width="25.5703125" customWidth="1"/>
  </cols>
  <sheetData>
    <row r="1" spans="1:9" x14ac:dyDescent="0.25">
      <c r="A1" s="82" t="s">
        <v>113</v>
      </c>
      <c r="B1" s="82"/>
      <c r="C1" s="82"/>
      <c r="D1" s="82"/>
      <c r="E1" s="82"/>
      <c r="F1" s="82"/>
      <c r="G1" s="82"/>
    </row>
    <row r="2" spans="1:9" x14ac:dyDescent="0.25">
      <c r="D2" s="98" t="s">
        <v>119</v>
      </c>
      <c r="E2" s="98"/>
      <c r="F2" s="98"/>
      <c r="G2" s="98"/>
      <c r="I2" s="53" t="s">
        <v>161</v>
      </c>
    </row>
    <row r="3" spans="1:9" s="17" customFormat="1" ht="82.5" customHeight="1" x14ac:dyDescent="0.25">
      <c r="A3" s="15" t="s">
        <v>18</v>
      </c>
      <c r="B3" s="38" t="s">
        <v>19</v>
      </c>
      <c r="C3" s="38" t="s">
        <v>106</v>
      </c>
      <c r="D3" s="38" t="s">
        <v>20</v>
      </c>
      <c r="E3" s="38" t="s">
        <v>107</v>
      </c>
      <c r="F3" s="38" t="s">
        <v>108</v>
      </c>
      <c r="G3" s="38" t="s">
        <v>109</v>
      </c>
      <c r="H3" s="38" t="s">
        <v>116</v>
      </c>
      <c r="I3" s="38" t="s">
        <v>117</v>
      </c>
    </row>
    <row r="4" spans="1:9" s="17" customFormat="1" ht="87.75" customHeight="1" x14ac:dyDescent="0.25">
      <c r="A4" s="15">
        <v>1</v>
      </c>
      <c r="B4" s="18" t="s">
        <v>110</v>
      </c>
      <c r="C4" s="47">
        <v>69442.399999999994</v>
      </c>
      <c r="D4" s="48"/>
      <c r="E4" s="38" t="s">
        <v>124</v>
      </c>
      <c r="F4" s="52" t="s">
        <v>127</v>
      </c>
      <c r="G4" s="18" t="s">
        <v>143</v>
      </c>
      <c r="H4" s="18" t="s">
        <v>144</v>
      </c>
      <c r="I4" s="38" t="s">
        <v>145</v>
      </c>
    </row>
    <row r="5" spans="1:9" ht="88.5" customHeight="1" x14ac:dyDescent="0.25">
      <c r="A5" s="15">
        <v>2</v>
      </c>
      <c r="B5" s="16" t="s">
        <v>111</v>
      </c>
      <c r="C5" s="47">
        <v>24577.1</v>
      </c>
      <c r="D5" s="48">
        <f>+C5</f>
        <v>24577.1</v>
      </c>
      <c r="E5" s="15" t="s">
        <v>123</v>
      </c>
      <c r="F5" s="18" t="s">
        <v>125</v>
      </c>
      <c r="G5" s="38" t="s">
        <v>135</v>
      </c>
      <c r="H5" s="63" t="s">
        <v>133</v>
      </c>
      <c r="I5" s="38" t="s">
        <v>134</v>
      </c>
    </row>
    <row r="6" spans="1:9" ht="93" customHeight="1" x14ac:dyDescent="0.25">
      <c r="A6" s="15">
        <v>3</v>
      </c>
      <c r="B6" s="19" t="s">
        <v>112</v>
      </c>
      <c r="C6" s="47">
        <v>41385</v>
      </c>
      <c r="D6" s="48"/>
      <c r="E6" s="15" t="s">
        <v>123</v>
      </c>
      <c r="F6" s="18" t="s">
        <v>126</v>
      </c>
      <c r="G6" s="18" t="s">
        <v>141</v>
      </c>
      <c r="H6" s="18" t="s">
        <v>142</v>
      </c>
      <c r="I6" s="38" t="s">
        <v>146</v>
      </c>
    </row>
    <row r="7" spans="1:9" s="17" customFormat="1" ht="75" x14ac:dyDescent="0.25">
      <c r="A7" s="15">
        <v>4</v>
      </c>
      <c r="B7" s="18" t="s">
        <v>128</v>
      </c>
      <c r="C7" s="65" t="s">
        <v>140</v>
      </c>
      <c r="D7" s="15"/>
      <c r="E7" s="15" t="s">
        <v>129</v>
      </c>
      <c r="F7" s="16"/>
      <c r="G7" s="18"/>
      <c r="H7" s="16"/>
      <c r="I7" s="18" t="s">
        <v>155</v>
      </c>
    </row>
    <row r="8" spans="1:9" s="17" customFormat="1" ht="60" x14ac:dyDescent="0.25">
      <c r="A8" s="15">
        <v>5</v>
      </c>
      <c r="B8" s="18" t="s">
        <v>130</v>
      </c>
      <c r="C8" s="72">
        <v>990</v>
      </c>
      <c r="D8" s="15"/>
      <c r="E8" s="15" t="s">
        <v>129</v>
      </c>
      <c r="F8" s="16"/>
      <c r="G8" s="16"/>
      <c r="H8" s="16"/>
      <c r="I8" s="18" t="s">
        <v>156</v>
      </c>
    </row>
    <row r="10" spans="1:9" s="68" customFormat="1" x14ac:dyDescent="0.25">
      <c r="A10" s="17"/>
      <c r="C10" s="64"/>
      <c r="D10" s="74"/>
      <c r="E10" s="74"/>
    </row>
    <row r="11" spans="1:9" s="40" customFormat="1" x14ac:dyDescent="0.25">
      <c r="A11" s="17"/>
      <c r="C11" s="64"/>
      <c r="D11" s="66"/>
      <c r="E11" s="66"/>
    </row>
    <row r="12" spans="1:9" s="8" customFormat="1" ht="12.75" x14ac:dyDescent="0.2">
      <c r="A12" s="90" t="s">
        <v>136</v>
      </c>
      <c r="B12" s="90"/>
      <c r="C12" s="90"/>
      <c r="D12" s="90"/>
      <c r="E12" s="90"/>
      <c r="F12" s="90"/>
      <c r="G12" s="90"/>
      <c r="H12" s="90"/>
      <c r="I12" s="90"/>
    </row>
  </sheetData>
  <mergeCells count="3">
    <mergeCell ref="A1:G1"/>
    <mergeCell ref="D2:G2"/>
    <mergeCell ref="A12:I12"/>
  </mergeCells>
  <pageMargins left="0.17" right="0.16" top="0.62" bottom="0.34" header="0.3" footer="0.17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2020-08-24T01:12:51Z</cp:lastPrinted>
  <dcterms:created xsi:type="dcterms:W3CDTF">2017-11-02T07:57:48Z</dcterms:created>
  <dcterms:modified xsi:type="dcterms:W3CDTF">2020-10-02T08:10:34Z</dcterms:modified>
</cp:coreProperties>
</file>