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huu\shilen dans\2020 on\"/>
    </mc:Choice>
  </mc:AlternateContent>
  <bookViews>
    <workbookView xWindow="240" yWindow="60" windowWidth="20115" windowHeight="10545" firstSheet="3" activeTab="6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62913"/>
</workbook>
</file>

<file path=xl/calcChain.xml><?xml version="1.0" encoding="utf-8"?>
<calcChain xmlns="http://schemas.openxmlformats.org/spreadsheetml/2006/main">
  <c r="D9" i="2" l="1"/>
  <c r="D8" i="2"/>
  <c r="E9" i="6"/>
  <c r="D9" i="6"/>
  <c r="E8" i="6"/>
  <c r="D8" i="6"/>
  <c r="E7" i="6"/>
  <c r="D7" i="6"/>
  <c r="C13" i="1"/>
  <c r="C10" i="1"/>
  <c r="C12" i="1"/>
  <c r="C15" i="1"/>
  <c r="C22" i="6" l="1"/>
  <c r="C9" i="6"/>
  <c r="C8" i="6" s="1"/>
  <c r="C7" i="6" s="1"/>
  <c r="C9" i="2"/>
  <c r="C20" i="1" l="1"/>
  <c r="D7" i="1"/>
  <c r="D6" i="1" s="1"/>
  <c r="D5" i="1" s="1"/>
  <c r="D28" i="1" s="1"/>
  <c r="F28" i="1" s="1"/>
  <c r="E7" i="1"/>
  <c r="E6" i="1" s="1"/>
  <c r="E5" i="1" s="1"/>
  <c r="C7" i="1"/>
  <c r="C6" i="1" s="1"/>
  <c r="C5" i="1" s="1"/>
  <c r="C8" i="2" l="1"/>
  <c r="C28" i="1"/>
  <c r="F8" i="1"/>
  <c r="F9" i="1"/>
  <c r="F10" i="1"/>
  <c r="F11" i="1"/>
  <c r="F12" i="1"/>
  <c r="F13" i="1"/>
  <c r="F14" i="1"/>
  <c r="F15" i="1"/>
  <c r="F16" i="1"/>
  <c r="F17" i="1"/>
  <c r="F18" i="1"/>
  <c r="F20" i="1" s="1"/>
  <c r="F19" i="1"/>
  <c r="F7" i="1" l="1"/>
  <c r="F6" i="1" s="1"/>
  <c r="F5" i="1" s="1"/>
  <c r="F20" i="6"/>
  <c r="F22" i="6" s="1"/>
  <c r="F19" i="6"/>
  <c r="F7" i="6"/>
  <c r="F21" i="4" l="1"/>
  <c r="G21" i="4"/>
  <c r="H21" i="4"/>
  <c r="I21" i="4"/>
  <c r="J21" i="4"/>
  <c r="K21" i="4"/>
  <c r="E21" i="4" l="1"/>
  <c r="D21" i="4"/>
</calcChain>
</file>

<file path=xl/sharedStrings.xml><?xml version="1.0" encoding="utf-8"?>
<sst xmlns="http://schemas.openxmlformats.org/spreadsheetml/2006/main" count="379" uniqueCount="185">
  <si>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</si>
  <si>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</si>
  <si>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</si>
  <si>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</si>
  <si>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</si>
  <si>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</si>
  <si>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</si>
  <si>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</si>
  <si>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</si>
  <si>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</si>
  <si>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</si>
  <si>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</si>
  <si>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</si>
  <si>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</si>
  <si>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</si>
  <si>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</si>
  <si>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</si>
  <si>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</si>
  <si>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</si>
  <si>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</si>
  <si>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</si>
  <si>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</si>
  <si>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</si>
  <si>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</si>
  <si>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</si>
  <si>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</si>
  <si>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</si>
  <si>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</si>
  <si>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</si>
  <si>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</si>
  <si>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</si>
  <si>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</si>
  <si>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</si>
  <si>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</si>
  <si>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</si>
  <si>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</si>
  <si>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</si>
  <si>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</si>
  <si>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</si>
  <si>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</si>
  <si>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</si>
  <si>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</si>
  <si>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</si>
  <si>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</si>
  <si>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</si>
  <si>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</si>
  <si>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</si>
  <si>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</si>
  <si>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</si>
  <si>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</si>
  <si>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</si>
  <si>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</si>
  <si>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</si>
  <si>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</si>
  <si>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</si>
  <si>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</si>
  <si>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</si>
  <si>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</si>
  <si>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</si>
  <si>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</si>
  <si>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</si>
  <si>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</si>
  <si>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</si>
  <si>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</si>
  <si>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</si>
  <si>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</si>
  <si>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</si>
  <si>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</si>
  <si>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</si>
  <si>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</si>
  <si>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</si>
  <si>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</si>
  <si>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</si>
  <si>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</si>
  <si>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</si>
  <si>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</si>
  <si>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</si>
  <si>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</si>
  <si>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</si>
  <si>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</si>
  <si>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</si>
  <si>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</si>
  <si>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</si>
  <si>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</si>
  <si>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</si>
  <si>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</si>
  <si>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</si>
  <si>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</si>
  <si>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</si>
  <si>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</si>
  <si>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</si>
  <si>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</si>
  <si>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</si>
  <si>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</si>
  <si>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</si>
  <si>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</si>
  <si>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</si>
  <si>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</si>
  <si>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</si>
  <si>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</si>
  <si>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</si>
  <si>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</si>
  <si>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</si>
  <si>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</si>
  <si>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</si>
  <si>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</si>
  <si>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</si>
  <si>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</si>
  <si>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</si>
  <si>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</si>
  <si>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</si>
  <si>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</si>
  <si>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</si>
  <si>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</si>
  <si>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</si>
  <si>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</si>
  <si>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</si>
  <si>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</si>
  <si>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</si>
  <si>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</si>
  <si>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</si>
  <si>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ХО2 Төсөл</t>
  </si>
  <si>
    <t>....................</t>
  </si>
  <si>
    <t>Их засвар</t>
  </si>
  <si>
    <t>ИЗ1 Төсөл</t>
  </si>
  <si>
    <t>ИЗ2 Төсөл</t>
  </si>
  <si>
    <t>........................</t>
  </si>
  <si>
    <t>Концесс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</si>
  <si>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</si>
  <si>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</si>
  <si>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</si>
  <si>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</si>
  <si>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</si>
  <si>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</si>
  <si>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</si>
  <si>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</si>
  <si>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</si>
  <si>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</si>
  <si>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</si>
  <si>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</si>
  <si>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</si>
  <si>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</si>
  <si>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</si>
  <si>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</si>
  <si>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</si>
  <si>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</si>
  <si>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</si>
  <si>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</si>
  <si>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</si>
  <si>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</si>
  <si>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</si>
  <si>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</si>
  <si>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</si>
  <si>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</si>
  <si>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</si>
  <si>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</si>
  <si>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Сүүж уулын оргил ХХК</t>
  </si>
  <si>
    <t>ЧД, 4 дугаар хороо,6 дугаар байр-84 тоот</t>
  </si>
  <si>
    <t>Сервер</t>
  </si>
  <si>
    <t>Залгааны машин</t>
  </si>
  <si>
    <t>Аккумлятор</t>
  </si>
  <si>
    <t>Багаж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</si>
  <si>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</si>
  <si>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</si>
  <si>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</si>
  <si>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</si>
  <si>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</si>
  <si>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</si>
  <si>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</si>
  <si>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Батлагдсан орон тооноос 4 орон тоо дутуу ажиллаж байна.</t>
  </si>
  <si>
    <t>Цахилгааны төлбөр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</si>
  <si>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</si>
  <si>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</si>
  <si>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</si>
  <si>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</si>
  <si>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</si>
  <si>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</si>
  <si>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</si>
  <si>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Даатгалын үйлчилгээ</t>
  </si>
  <si>
    <t xml:space="preserve">                                                           2020 ОНЫ 02 ДУГААР САР</t>
  </si>
  <si>
    <t>2020 ОНЫ 02 ДУГААР САР</t>
  </si>
  <si>
    <t>Урсгал шилжүүлгийн зардлын санхүүжилт 8.7 сая төгрөгийг зарцуулах эрх нээгдээгүй</t>
  </si>
  <si>
    <t>2019 оны 3 дугаар сард зарцуулагдана.</t>
  </si>
  <si>
    <t>2020 оны 3 дугаар сард зарцуулагдана.</t>
  </si>
  <si>
    <t>/сая,төгрөг/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</si>
</sst>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0_);[Red]_(* \(#,##0.00\);_(* &quot;-&quot;??_);_(@_)"/>
    <numFmt numFmtId="166" formatCode="_(* #,##0.0_);_(* \(#,##0.0\);_(* &quot;-&quot;??_);_(@_)"/>
    <numFmt numFmtId="167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FBMO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4" fontId="0" fillId="0" borderId="1" xfId="1" applyFont="1" applyBorder="1" applyAlignment="1">
      <alignment vertical="center"/>
    </xf>
    <xf numFmtId="164" fontId="0" fillId="0" borderId="1" xfId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2"/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8" xfId="2" applyFont="1" applyBorder="1" applyAlignment="1">
      <alignment horizontal="right" vertical="center" wrapText="1"/>
    </xf>
    <xf numFmtId="0" fontId="7" fillId="0" borderId="0" xfId="2" applyFont="1"/>
    <xf numFmtId="0" fontId="0" fillId="0" borderId="0" xfId="0"/>
    <xf numFmtId="9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49" fontId="5" fillId="0" borderId="8" xfId="2" applyNumberFormat="1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6" fontId="0" fillId="0" borderId="1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7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right"/>
    </xf>
    <xf numFmtId="165" fontId="10" fillId="0" borderId="1" xfId="3" applyNumberFormat="1" applyFont="1" applyBorder="1" applyAlignment="1">
      <alignment vertical="center"/>
    </xf>
    <xf numFmtId="165" fontId="11" fillId="5" borderId="1" xfId="0" applyNumberFormat="1" applyFont="1" applyFill="1" applyBorder="1" applyAlignment="1">
      <alignment vertical="center"/>
    </xf>
    <xf numFmtId="165" fontId="11" fillId="0" borderId="1" xfId="3" applyNumberFormat="1" applyFont="1" applyBorder="1"/>
    <xf numFmtId="165" fontId="11" fillId="0" borderId="1" xfId="3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7" fontId="12" fillId="0" borderId="1" xfId="0" applyNumberFormat="1" applyFont="1" applyBorder="1" applyAlignment="1">
      <alignment horizontal="right"/>
    </xf>
    <xf numFmtId="164" fontId="11" fillId="0" borderId="1" xfId="1" applyFont="1" applyBorder="1"/>
    <xf numFmtId="164" fontId="11" fillId="0" borderId="1" xfId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164" fontId="11" fillId="0" borderId="1" xfId="0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15" workbookViewId="0">
      <selection activeCell="I20" sqref="I20"/>
    </sheetView>
  </sheetViews>
  <sheetFormatPr defaultRowHeight="12.75"/>
  <cols>
    <col min="1" max="1" width="5.85546875" style="63" customWidth="1"/>
    <col min="2" max="2" width="32.42578125" style="14" customWidth="1"/>
    <col min="3" max="3" width="16.7109375" style="14" customWidth="1"/>
    <col min="4" max="4" width="16.42578125" style="14" customWidth="1"/>
    <col min="5" max="5" width="16.28515625" style="14" customWidth="1"/>
    <col min="6" max="6" width="16.140625" style="14" customWidth="1"/>
    <col min="7" max="7" width="29.140625" style="14" customWidth="1"/>
    <col min="8" max="16384" width="9.140625" style="14"/>
  </cols>
  <sheetData>
    <row r="2" spans="1:7" ht="15" customHeight="1">
      <c r="A2" s="70" t="s">
        <v>78</v>
      </c>
      <c r="B2" s="70"/>
      <c r="C2" s="70"/>
      <c r="D2" s="70"/>
      <c r="E2" s="70"/>
      <c r="F2" s="70"/>
      <c r="G2" s="70"/>
    </row>
    <row r="3" spans="1:7" ht="17.25" customHeight="1">
      <c r="E3" s="14" t="s">
        <v>179</v>
      </c>
    </row>
    <row r="4" spans="1:7" ht="29.25" customHeigh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76</v>
      </c>
      <c r="G4" s="24" t="s">
        <v>101</v>
      </c>
    </row>
    <row r="5" spans="1:7">
      <c r="A5" s="12">
        <v>42</v>
      </c>
      <c r="B5" s="13" t="s">
        <v>5</v>
      </c>
      <c r="C5" s="65">
        <f>+C6</f>
        <v>3405713</v>
      </c>
      <c r="D5" s="65">
        <f t="shared" ref="D5:F5" si="0">+D6</f>
        <v>636857100</v>
      </c>
      <c r="E5" s="65">
        <f t="shared" si="0"/>
        <v>476694281.14999998</v>
      </c>
      <c r="F5" s="65">
        <f t="shared" si="0"/>
        <v>160162818.84999999</v>
      </c>
      <c r="G5" s="51"/>
    </row>
    <row r="6" spans="1:7" ht="38.25">
      <c r="A6" s="12">
        <v>43</v>
      </c>
      <c r="B6" s="13" t="s">
        <v>6</v>
      </c>
      <c r="C6" s="65">
        <f>+C7+C18</f>
        <v>3405713</v>
      </c>
      <c r="D6" s="65">
        <f t="shared" ref="D6:F6" si="1">+D7+D18</f>
        <v>636857100</v>
      </c>
      <c r="E6" s="65">
        <f t="shared" si="1"/>
        <v>476694281.14999998</v>
      </c>
      <c r="F6" s="65">
        <f t="shared" si="1"/>
        <v>160162818.84999999</v>
      </c>
      <c r="G6" s="23" t="s">
        <v>181</v>
      </c>
    </row>
    <row r="7" spans="1:7">
      <c r="A7" s="12">
        <v>44</v>
      </c>
      <c r="B7" s="13" t="s">
        <v>7</v>
      </c>
      <c r="C7" s="65">
        <f>+C8+C9+C10+C11+C12+C13+C14+C15+C16</f>
        <v>3118532.5</v>
      </c>
      <c r="D7" s="65">
        <f t="shared" ref="D7:F7" si="2">+D8+D9+D10+D11+D12+D13+D14+D15+D16</f>
        <v>595757100</v>
      </c>
      <c r="E7" s="65">
        <f t="shared" si="2"/>
        <v>473654281.14999998</v>
      </c>
      <c r="F7" s="65">
        <f t="shared" si="2"/>
        <v>122102818.84999999</v>
      </c>
      <c r="G7" s="25"/>
    </row>
    <row r="8" spans="1:7" ht="26.25" customHeight="1">
      <c r="A8" s="12">
        <v>45</v>
      </c>
      <c r="B8" s="44" t="s">
        <v>8</v>
      </c>
      <c r="C8" s="65">
        <v>2609721.7999999998</v>
      </c>
      <c r="D8" s="95">
        <v>434953800</v>
      </c>
      <c r="E8" s="95">
        <v>414966691</v>
      </c>
      <c r="F8" s="11">
        <f t="shared" ref="F8:F19" si="3">+D8-E8</f>
        <v>19987109</v>
      </c>
      <c r="G8" s="71" t="s">
        <v>169</v>
      </c>
    </row>
    <row r="9" spans="1:7" ht="24" customHeight="1">
      <c r="A9" s="12">
        <v>51</v>
      </c>
      <c r="B9" s="44" t="s">
        <v>9</v>
      </c>
      <c r="C9" s="66">
        <v>73829.3</v>
      </c>
      <c r="D9" s="95">
        <v>14727800</v>
      </c>
      <c r="E9" s="95">
        <v>9909875</v>
      </c>
      <c r="F9" s="11">
        <f t="shared" si="3"/>
        <v>4817925</v>
      </c>
      <c r="G9" s="72"/>
    </row>
    <row r="10" spans="1:7" ht="25.5">
      <c r="A10" s="12">
        <v>57</v>
      </c>
      <c r="B10" s="44" t="s">
        <v>10</v>
      </c>
      <c r="C10" s="66">
        <f>94273.7+0.8</f>
        <v>94274.5</v>
      </c>
      <c r="D10" s="95">
        <v>16556200</v>
      </c>
      <c r="E10" s="95">
        <v>16153450.199999999</v>
      </c>
      <c r="F10" s="11">
        <f t="shared" si="3"/>
        <v>402749.80000000075</v>
      </c>
      <c r="G10" s="57"/>
    </row>
    <row r="11" spans="1:7" ht="28.5" customHeight="1">
      <c r="A11" s="12">
        <v>62</v>
      </c>
      <c r="B11" s="13" t="s">
        <v>11</v>
      </c>
      <c r="C11" s="66">
        <v>127414.5</v>
      </c>
      <c r="D11" s="95">
        <v>27571600</v>
      </c>
      <c r="E11" s="95">
        <v>19188224.949999999</v>
      </c>
      <c r="F11" s="11">
        <f t="shared" si="3"/>
        <v>8383375.0500000007</v>
      </c>
      <c r="G11" s="57" t="s">
        <v>183</v>
      </c>
    </row>
    <row r="12" spans="1:7" ht="27" customHeight="1">
      <c r="A12" s="12">
        <v>69</v>
      </c>
      <c r="B12" s="13" t="s">
        <v>77</v>
      </c>
      <c r="C12" s="66">
        <f>70217.7+3300</f>
        <v>73517.7</v>
      </c>
      <c r="D12" s="95">
        <v>15300600</v>
      </c>
      <c r="E12" s="95">
        <v>7804100</v>
      </c>
      <c r="F12" s="11">
        <f t="shared" si="3"/>
        <v>7496500</v>
      </c>
      <c r="G12" s="57" t="s">
        <v>183</v>
      </c>
    </row>
    <row r="13" spans="1:7" ht="31.5" customHeight="1">
      <c r="A13" s="12">
        <v>73</v>
      </c>
      <c r="B13" s="13" t="s">
        <v>13</v>
      </c>
      <c r="C13" s="66">
        <f>103191.6</f>
        <v>103191.6</v>
      </c>
      <c r="D13" s="95">
        <v>61300000</v>
      </c>
      <c r="E13" s="95">
        <v>4133140</v>
      </c>
      <c r="F13" s="11">
        <f t="shared" si="3"/>
        <v>57166860</v>
      </c>
      <c r="G13" s="57" t="s">
        <v>183</v>
      </c>
    </row>
    <row r="14" spans="1:7">
      <c r="A14" s="12">
        <v>78</v>
      </c>
      <c r="B14" s="13" t="s">
        <v>14</v>
      </c>
      <c r="C14" s="66">
        <v>8490</v>
      </c>
      <c r="D14" s="94">
        <v>3500000</v>
      </c>
      <c r="E14" s="94">
        <v>0</v>
      </c>
      <c r="F14" s="11">
        <f t="shared" si="3"/>
        <v>3500000</v>
      </c>
      <c r="G14" s="25"/>
    </row>
    <row r="15" spans="1:7" ht="29.25" customHeight="1">
      <c r="A15" s="12">
        <v>82</v>
      </c>
      <c r="B15" s="44" t="s">
        <v>15</v>
      </c>
      <c r="C15" s="66">
        <f>19242-3300</f>
        <v>15942</v>
      </c>
      <c r="D15" s="95">
        <v>12396000</v>
      </c>
      <c r="E15" s="95">
        <v>1468800</v>
      </c>
      <c r="F15" s="11">
        <f t="shared" si="3"/>
        <v>10927200</v>
      </c>
      <c r="G15" s="57" t="s">
        <v>183</v>
      </c>
    </row>
    <row r="16" spans="1:7" ht="30.75" customHeight="1">
      <c r="A16" s="12">
        <v>92</v>
      </c>
      <c r="B16" s="13" t="s">
        <v>16</v>
      </c>
      <c r="C16" s="66">
        <v>12151.1</v>
      </c>
      <c r="D16" s="95">
        <v>9451100</v>
      </c>
      <c r="E16" s="95">
        <v>30000</v>
      </c>
      <c r="F16" s="11">
        <f t="shared" si="3"/>
        <v>9421100</v>
      </c>
      <c r="G16" s="57" t="s">
        <v>183</v>
      </c>
    </row>
    <row r="17" spans="1:7">
      <c r="A17" s="12"/>
      <c r="B17" s="13"/>
      <c r="C17" s="66"/>
      <c r="D17" s="93"/>
      <c r="E17" s="93"/>
      <c r="F17" s="11">
        <f t="shared" si="3"/>
        <v>0</v>
      </c>
      <c r="G17" s="25"/>
    </row>
    <row r="18" spans="1:7" ht="33.75" customHeight="1">
      <c r="A18" s="12">
        <v>101</v>
      </c>
      <c r="B18" s="13" t="s">
        <v>17</v>
      </c>
      <c r="C18" s="66">
        <v>287180.5</v>
      </c>
      <c r="D18" s="95">
        <v>41100000</v>
      </c>
      <c r="E18" s="95">
        <v>3040000</v>
      </c>
      <c r="F18" s="11">
        <f t="shared" si="3"/>
        <v>38060000</v>
      </c>
      <c r="G18" s="57" t="s">
        <v>182</v>
      </c>
    </row>
    <row r="19" spans="1:7">
      <c r="A19" s="12"/>
      <c r="B19" s="13"/>
      <c r="C19" s="66"/>
      <c r="D19" s="94"/>
      <c r="E19" s="94"/>
      <c r="F19" s="11">
        <f t="shared" si="3"/>
        <v>0</v>
      </c>
      <c r="G19" s="25"/>
    </row>
    <row r="20" spans="1:7" ht="29.25" customHeight="1">
      <c r="A20" s="12">
        <v>106</v>
      </c>
      <c r="B20" s="44" t="s">
        <v>108</v>
      </c>
      <c r="C20" s="66">
        <f>+C18</f>
        <v>287180.5</v>
      </c>
      <c r="D20" s="95">
        <v>41100000</v>
      </c>
      <c r="E20" s="95">
        <v>3040000</v>
      </c>
      <c r="F20" s="66">
        <f t="shared" ref="D20:F20" si="4">+F18</f>
        <v>38060000</v>
      </c>
      <c r="G20" s="25"/>
    </row>
    <row r="21" spans="1:7">
      <c r="A21" s="39"/>
      <c r="B21" s="25"/>
      <c r="C21" s="67"/>
      <c r="D21" s="25"/>
      <c r="E21" s="25"/>
      <c r="F21" s="11"/>
      <c r="G21" s="25"/>
    </row>
    <row r="22" spans="1:7">
      <c r="A22" s="39"/>
      <c r="B22" s="25" t="s">
        <v>110</v>
      </c>
      <c r="C22" s="53"/>
      <c r="D22" s="53"/>
      <c r="E22" s="53"/>
      <c r="F22" s="11">
        <v>0</v>
      </c>
      <c r="G22" s="23"/>
    </row>
    <row r="23" spans="1:7">
      <c r="A23" s="39"/>
      <c r="B23" s="25" t="s">
        <v>111</v>
      </c>
      <c r="C23" s="53"/>
      <c r="D23" s="53"/>
      <c r="E23" s="53"/>
      <c r="F23" s="11">
        <v>0</v>
      </c>
      <c r="G23" s="25"/>
    </row>
    <row r="24" spans="1:7">
      <c r="A24" s="39"/>
      <c r="B24" s="25"/>
      <c r="C24" s="25"/>
      <c r="D24" s="25"/>
      <c r="E24" s="25"/>
      <c r="F24" s="11"/>
      <c r="G24" s="25"/>
    </row>
    <row r="25" spans="1:7">
      <c r="A25" s="39"/>
      <c r="B25" s="25" t="s">
        <v>112</v>
      </c>
      <c r="C25" s="53"/>
      <c r="D25" s="53"/>
      <c r="E25" s="53"/>
      <c r="F25" s="11">
        <v>0</v>
      </c>
      <c r="G25" s="25"/>
    </row>
    <row r="26" spans="1:7">
      <c r="A26" s="39"/>
      <c r="B26" s="25"/>
      <c r="C26" s="25"/>
      <c r="D26" s="25"/>
      <c r="E26" s="25"/>
      <c r="F26" s="54"/>
      <c r="G26" s="25"/>
    </row>
    <row r="27" spans="1:7">
      <c r="A27" s="39"/>
      <c r="B27" s="25" t="s">
        <v>165</v>
      </c>
      <c r="C27" s="25"/>
      <c r="D27" s="25"/>
      <c r="E27" s="25"/>
      <c r="F27" s="54"/>
      <c r="G27" s="25"/>
    </row>
    <row r="28" spans="1:7" ht="38.25">
      <c r="A28" s="39"/>
      <c r="B28" s="25" t="s">
        <v>109</v>
      </c>
      <c r="C28" s="53">
        <f>+C5</f>
        <v>3405713</v>
      </c>
      <c r="D28" s="53">
        <f t="shared" ref="D28" si="5">+D5</f>
        <v>636857100</v>
      </c>
      <c r="E28" s="92">
        <v>628147100</v>
      </c>
      <c r="F28" s="53">
        <f>+D28-E28</f>
        <v>8710000</v>
      </c>
      <c r="G28" s="23" t="s">
        <v>181</v>
      </c>
    </row>
    <row r="30" spans="1:7">
      <c r="E30" s="52"/>
    </row>
    <row r="32" spans="1:7">
      <c r="A32" s="70" t="s">
        <v>167</v>
      </c>
      <c r="B32" s="70"/>
      <c r="C32" s="70"/>
      <c r="D32" s="70"/>
      <c r="E32" s="70"/>
      <c r="F32" s="70"/>
      <c r="G32" s="70"/>
    </row>
  </sheetData>
  <mergeCells count="3">
    <mergeCell ref="A32:G32"/>
    <mergeCell ref="A2:G2"/>
    <mergeCell ref="G8:G9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5" sqref="A5:F10"/>
    </sheetView>
  </sheetViews>
  <sheetFormatPr defaultRowHeight="12.75"/>
  <cols>
    <col min="1" max="1" width="4.5703125" style="98" customWidth="1"/>
    <col min="2" max="2" width="36.28515625" style="98" customWidth="1"/>
    <col min="3" max="3" width="15.42578125" style="98" customWidth="1"/>
    <col min="4" max="4" width="15" style="98" customWidth="1"/>
    <col min="5" max="5" width="21.140625" style="98" customWidth="1"/>
    <col min="6" max="6" width="33.5703125" style="98" customWidth="1"/>
    <col min="7" max="16384" width="9.140625" style="98"/>
  </cols>
  <sheetData>
    <row r="1" spans="1:6">
      <c r="A1" s="97" t="s">
        <v>81</v>
      </c>
      <c r="B1" s="97"/>
      <c r="C1" s="97"/>
      <c r="D1" s="97"/>
      <c r="E1" s="97"/>
      <c r="F1" s="97"/>
    </row>
    <row r="2" spans="1:6" ht="15" customHeight="1">
      <c r="A2" s="110" t="s">
        <v>184</v>
      </c>
      <c r="B2" s="110"/>
      <c r="F2" s="96" t="s">
        <v>180</v>
      </c>
    </row>
    <row r="3" spans="1:6">
      <c r="A3" s="99" t="s">
        <v>18</v>
      </c>
      <c r="B3" s="100" t="s">
        <v>19</v>
      </c>
      <c r="C3" s="99" t="s">
        <v>20</v>
      </c>
      <c r="D3" s="100" t="s">
        <v>21</v>
      </c>
      <c r="E3" s="99" t="s">
        <v>22</v>
      </c>
      <c r="F3" s="99"/>
    </row>
    <row r="4" spans="1:6">
      <c r="A4" s="99"/>
      <c r="B4" s="100"/>
      <c r="C4" s="99"/>
      <c r="D4" s="100"/>
      <c r="E4" s="101" t="s">
        <v>23</v>
      </c>
      <c r="F4" s="101" t="s">
        <v>24</v>
      </c>
    </row>
    <row r="5" spans="1:6">
      <c r="A5" s="102">
        <v>1</v>
      </c>
      <c r="B5" s="103" t="s">
        <v>25</v>
      </c>
      <c r="C5" s="104">
        <v>80964.600000000006</v>
      </c>
      <c r="D5" s="105">
        <v>13359.85</v>
      </c>
      <c r="E5" s="103" t="s">
        <v>26</v>
      </c>
      <c r="F5" s="103" t="s">
        <v>27</v>
      </c>
    </row>
    <row r="6" spans="1:6">
      <c r="A6" s="102">
        <v>2</v>
      </c>
      <c r="B6" s="103" t="s">
        <v>28</v>
      </c>
      <c r="C6" s="104">
        <v>10098</v>
      </c>
      <c r="D6" s="106"/>
      <c r="E6" s="103" t="s">
        <v>29</v>
      </c>
      <c r="F6" s="103" t="s">
        <v>27</v>
      </c>
    </row>
    <row r="7" spans="1:6">
      <c r="A7" s="102">
        <v>3</v>
      </c>
      <c r="B7" s="103" t="s">
        <v>12</v>
      </c>
      <c r="C7" s="104">
        <v>24577.1</v>
      </c>
      <c r="D7" s="105">
        <v>4065.51</v>
      </c>
      <c r="E7" s="103" t="s">
        <v>30</v>
      </c>
      <c r="F7" s="103" t="s">
        <v>31</v>
      </c>
    </row>
    <row r="8" spans="1:6">
      <c r="A8" s="102">
        <v>4</v>
      </c>
      <c r="B8" s="103" t="s">
        <v>32</v>
      </c>
      <c r="C8" s="106">
        <f>5999.917*12</f>
        <v>71999.004000000001</v>
      </c>
      <c r="D8" s="106">
        <f>5999.9+5999.9</f>
        <v>11999.8</v>
      </c>
      <c r="E8" s="103" t="s">
        <v>33</v>
      </c>
      <c r="F8" s="103" t="s">
        <v>31</v>
      </c>
    </row>
    <row r="9" spans="1:6">
      <c r="A9" s="102">
        <v>5</v>
      </c>
      <c r="B9" s="103" t="s">
        <v>34</v>
      </c>
      <c r="C9" s="106">
        <f>+(250+270)*12</f>
        <v>6240</v>
      </c>
      <c r="D9" s="106">
        <f>271.3+249.9+285.8</f>
        <v>807</v>
      </c>
      <c r="E9" s="103" t="s">
        <v>35</v>
      </c>
      <c r="F9" s="103" t="s">
        <v>31</v>
      </c>
    </row>
    <row r="10" spans="1:6" ht="25.5">
      <c r="A10" s="102">
        <v>6</v>
      </c>
      <c r="B10" s="103" t="s">
        <v>36</v>
      </c>
      <c r="C10" s="106">
        <v>41385</v>
      </c>
      <c r="D10" s="106">
        <v>7010</v>
      </c>
      <c r="E10" s="103" t="s">
        <v>156</v>
      </c>
      <c r="F10" s="107" t="s">
        <v>157</v>
      </c>
    </row>
    <row r="11" spans="1:6" ht="33" customHeight="1">
      <c r="A11" s="102">
        <v>7</v>
      </c>
      <c r="B11" s="103"/>
      <c r="C11" s="106"/>
      <c r="D11" s="106"/>
      <c r="E11" s="107"/>
      <c r="F11" s="103"/>
    </row>
    <row r="12" spans="1:6">
      <c r="A12" s="102">
        <v>8</v>
      </c>
      <c r="B12" s="103"/>
      <c r="C12" s="106"/>
      <c r="D12" s="106"/>
      <c r="E12" s="103"/>
      <c r="F12" s="107"/>
    </row>
    <row r="13" spans="1:6">
      <c r="A13" s="102">
        <v>9</v>
      </c>
      <c r="B13" s="107"/>
      <c r="C13" s="106"/>
      <c r="D13" s="106"/>
      <c r="E13" s="103"/>
      <c r="F13" s="107"/>
    </row>
    <row r="14" spans="1:6" ht="31.5" customHeight="1">
      <c r="A14" s="102">
        <v>10</v>
      </c>
      <c r="B14" s="107"/>
      <c r="C14" s="106"/>
      <c r="D14" s="106"/>
      <c r="E14" s="107"/>
      <c r="F14" s="107"/>
    </row>
    <row r="15" spans="1:6">
      <c r="A15" s="102">
        <v>12</v>
      </c>
      <c r="B15" s="103"/>
      <c r="C15" s="106"/>
      <c r="D15" s="106"/>
      <c r="E15" s="103"/>
      <c r="F15" s="103"/>
    </row>
    <row r="16" spans="1:6">
      <c r="A16" s="102">
        <v>13</v>
      </c>
      <c r="B16" s="107"/>
      <c r="C16" s="106"/>
      <c r="D16" s="106"/>
      <c r="E16" s="107"/>
      <c r="F16" s="103"/>
    </row>
    <row r="17" spans="1:7">
      <c r="A17" s="102">
        <v>14</v>
      </c>
      <c r="B17" s="103"/>
      <c r="C17" s="106"/>
      <c r="D17" s="106"/>
      <c r="E17" s="107"/>
      <c r="F17" s="107"/>
    </row>
    <row r="18" spans="1:7">
      <c r="A18" s="102">
        <v>15</v>
      </c>
      <c r="B18" s="103"/>
      <c r="C18" s="106"/>
      <c r="D18" s="106"/>
      <c r="E18" s="107"/>
      <c r="F18" s="107"/>
    </row>
    <row r="19" spans="1:7">
      <c r="A19" s="102">
        <v>16</v>
      </c>
      <c r="B19" s="108"/>
      <c r="C19" s="105"/>
      <c r="D19" s="105"/>
      <c r="E19" s="108"/>
      <c r="F19" s="107"/>
    </row>
    <row r="20" spans="1:7">
      <c r="A20" s="102">
        <v>17</v>
      </c>
      <c r="B20" s="108"/>
      <c r="C20" s="105"/>
      <c r="D20" s="105"/>
      <c r="E20" s="108"/>
      <c r="F20" s="107"/>
    </row>
    <row r="21" spans="1:7">
      <c r="A21" s="102">
        <v>18</v>
      </c>
      <c r="B21" s="108"/>
      <c r="C21" s="105"/>
      <c r="D21" s="105"/>
      <c r="E21" s="108"/>
      <c r="F21" s="107"/>
    </row>
    <row r="22" spans="1:7">
      <c r="A22" s="102">
        <v>19</v>
      </c>
      <c r="B22" s="103"/>
      <c r="C22" s="109"/>
      <c r="D22" s="109"/>
      <c r="E22" s="107"/>
      <c r="F22" s="107"/>
    </row>
    <row r="23" spans="1:7">
      <c r="A23" s="103">
        <v>20</v>
      </c>
      <c r="B23" s="107"/>
      <c r="C23" s="109"/>
      <c r="D23" s="106"/>
      <c r="E23" s="107"/>
      <c r="F23" s="107"/>
    </row>
    <row r="25" spans="1:7">
      <c r="A25" s="97" t="s">
        <v>167</v>
      </c>
      <c r="B25" s="97"/>
      <c r="C25" s="97"/>
      <c r="D25" s="97"/>
      <c r="E25" s="97"/>
      <c r="F25" s="97"/>
      <c r="G25" s="97"/>
    </row>
  </sheetData>
  <mergeCells count="8">
    <mergeCell ref="A25:G25"/>
    <mergeCell ref="A1:F1"/>
    <mergeCell ref="A3:A4"/>
    <mergeCell ref="B3:B4"/>
    <mergeCell ref="C3:C4"/>
    <mergeCell ref="D3:D4"/>
    <mergeCell ref="E3:F3"/>
    <mergeCell ref="A2:B2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6" sqref="A6:G9"/>
    </sheetView>
  </sheetViews>
  <sheetFormatPr defaultRowHeight="15"/>
  <cols>
    <col min="1" max="1" width="14.140625" customWidth="1"/>
    <col min="2" max="2" width="12.85546875" customWidth="1"/>
    <col min="3" max="3" width="11.140625" customWidth="1"/>
    <col min="4" max="4" width="27.28515625" customWidth="1"/>
    <col min="5" max="5" width="14.85546875" customWidth="1"/>
    <col min="6" max="6" width="16.42578125" customWidth="1"/>
    <col min="7" max="7" width="26.140625" customWidth="1"/>
  </cols>
  <sheetData>
    <row r="2" spans="1:7">
      <c r="A2" s="75" t="s">
        <v>80</v>
      </c>
      <c r="B2" s="75"/>
      <c r="C2" s="75"/>
      <c r="D2" s="75"/>
      <c r="E2" s="75"/>
      <c r="F2" s="75"/>
      <c r="G2" s="75"/>
    </row>
    <row r="3" spans="1:7" s="7" customFormat="1" ht="9" customHeight="1">
      <c r="A3" s="1"/>
      <c r="B3" s="1"/>
      <c r="C3" s="1"/>
      <c r="D3" s="1"/>
      <c r="E3" s="1"/>
      <c r="F3" s="1"/>
      <c r="G3" s="1"/>
    </row>
    <row r="4" spans="1:7">
      <c r="G4" s="90" t="s">
        <v>180</v>
      </c>
    </row>
    <row r="5" spans="1:7" s="1" customFormat="1">
      <c r="A5" s="31" t="s">
        <v>37</v>
      </c>
      <c r="B5" s="31" t="s">
        <v>38</v>
      </c>
      <c r="C5" s="31" t="s">
        <v>39</v>
      </c>
      <c r="D5" s="31" t="s">
        <v>40</v>
      </c>
      <c r="E5" s="31" t="s">
        <v>41</v>
      </c>
      <c r="F5" s="31" t="s">
        <v>42</v>
      </c>
      <c r="G5" s="31" t="s">
        <v>43</v>
      </c>
    </row>
    <row r="6" spans="1:7" s="17" customFormat="1" ht="34.5" customHeight="1">
      <c r="A6" s="29">
        <v>1102899097</v>
      </c>
      <c r="B6" s="16" t="s">
        <v>106</v>
      </c>
      <c r="C6" s="30">
        <v>40227</v>
      </c>
      <c r="D6" s="18" t="s">
        <v>155</v>
      </c>
      <c r="E6" s="16"/>
      <c r="F6" s="36">
        <v>5999917</v>
      </c>
      <c r="G6" s="16" t="s">
        <v>107</v>
      </c>
    </row>
    <row r="7" spans="1:7" s="50" customFormat="1">
      <c r="A7" s="5">
        <v>100900012043</v>
      </c>
      <c r="B7" s="2" t="s">
        <v>44</v>
      </c>
      <c r="C7" s="4">
        <v>43867</v>
      </c>
      <c r="D7" s="2" t="s">
        <v>45</v>
      </c>
      <c r="E7" s="37">
        <v>296450000</v>
      </c>
      <c r="F7" s="2"/>
      <c r="G7" s="2" t="s">
        <v>46</v>
      </c>
    </row>
    <row r="8" spans="1:7" s="50" customFormat="1">
      <c r="A8" s="5">
        <v>102500012326</v>
      </c>
      <c r="B8" s="2" t="s">
        <v>168</v>
      </c>
      <c r="C8" s="4">
        <v>43879</v>
      </c>
      <c r="D8" s="2" t="s">
        <v>26</v>
      </c>
      <c r="E8" s="37"/>
      <c r="F8" s="37">
        <v>5803327</v>
      </c>
      <c r="G8" s="2" t="s">
        <v>170</v>
      </c>
    </row>
    <row r="9" spans="1:7" s="50" customFormat="1">
      <c r="A9" s="5">
        <v>100900012043</v>
      </c>
      <c r="B9" s="2" t="s">
        <v>44</v>
      </c>
      <c r="C9" s="4">
        <v>43867</v>
      </c>
      <c r="D9" s="2" t="s">
        <v>45</v>
      </c>
      <c r="E9" s="37">
        <v>32390000</v>
      </c>
      <c r="F9" s="37"/>
      <c r="G9" s="2" t="s">
        <v>46</v>
      </c>
    </row>
    <row r="10" spans="1:7">
      <c r="A10" s="5"/>
      <c r="B10" s="2"/>
      <c r="C10" s="4"/>
      <c r="D10" s="2"/>
      <c r="E10" s="2"/>
      <c r="F10" s="58"/>
      <c r="G10" s="2"/>
    </row>
    <row r="12" spans="1:7" s="50" customFormat="1"/>
    <row r="14" spans="1:7" s="14" customFormat="1" ht="12.75">
      <c r="A14" s="70" t="s">
        <v>167</v>
      </c>
      <c r="B14" s="70"/>
      <c r="C14" s="70"/>
      <c r="D14" s="70"/>
      <c r="E14" s="70"/>
      <c r="F14" s="70"/>
      <c r="G14" s="70"/>
    </row>
    <row r="15" spans="1:7">
      <c r="F15" s="59"/>
    </row>
    <row r="16" spans="1:7">
      <c r="F16" s="59"/>
    </row>
    <row r="17" spans="6:6">
      <c r="F17" s="59"/>
    </row>
  </sheetData>
  <mergeCells count="2">
    <mergeCell ref="A2:G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N18" sqref="N18"/>
    </sheetView>
  </sheetViews>
  <sheetFormatPr defaultRowHeight="1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>
      <c r="H3" s="91" t="s">
        <v>180</v>
      </c>
      <c r="I3" s="91"/>
      <c r="J3" s="91"/>
      <c r="K3" s="91"/>
    </row>
    <row r="4" spans="1:11" ht="24" customHeight="1">
      <c r="A4" s="73" t="s">
        <v>47</v>
      </c>
      <c r="B4" s="73" t="s">
        <v>18</v>
      </c>
      <c r="C4" s="73" t="s">
        <v>48</v>
      </c>
      <c r="D4" s="74" t="s">
        <v>49</v>
      </c>
      <c r="E4" s="74" t="s">
        <v>50</v>
      </c>
      <c r="F4" s="74" t="s">
        <v>51</v>
      </c>
      <c r="G4" s="74" t="s">
        <v>52</v>
      </c>
      <c r="H4" s="74"/>
      <c r="I4" s="74"/>
      <c r="J4" s="74"/>
      <c r="K4" s="74"/>
    </row>
    <row r="5" spans="1:11" ht="75">
      <c r="A5" s="73"/>
      <c r="B5" s="73"/>
      <c r="C5" s="73"/>
      <c r="D5" s="74"/>
      <c r="E5" s="74"/>
      <c r="F5" s="74"/>
      <c r="G5" s="32" t="s">
        <v>53</v>
      </c>
      <c r="H5" s="32" t="s">
        <v>54</v>
      </c>
      <c r="I5" s="32" t="s">
        <v>55</v>
      </c>
      <c r="J5" s="33" t="s">
        <v>56</v>
      </c>
      <c r="K5" s="32" t="s">
        <v>57</v>
      </c>
    </row>
    <row r="6" spans="1:11">
      <c r="A6" s="77" t="s">
        <v>58</v>
      </c>
      <c r="B6" s="2">
        <v>1.1000000000000001</v>
      </c>
      <c r="C6" s="2" t="s">
        <v>59</v>
      </c>
      <c r="D6" s="3"/>
      <c r="E6" s="3"/>
      <c r="F6" s="3"/>
      <c r="G6" s="3"/>
      <c r="H6" s="3"/>
      <c r="I6" s="3"/>
      <c r="J6" s="3"/>
      <c r="K6" s="3"/>
    </row>
    <row r="7" spans="1:11">
      <c r="A7" s="78"/>
      <c r="B7" s="2">
        <v>1.2</v>
      </c>
      <c r="C7" s="2" t="s">
        <v>60</v>
      </c>
      <c r="D7" s="3"/>
      <c r="E7" s="3"/>
      <c r="F7" s="3"/>
      <c r="G7" s="3"/>
      <c r="H7" s="3"/>
      <c r="I7" s="3"/>
      <c r="J7" s="3"/>
      <c r="K7" s="3"/>
    </row>
    <row r="8" spans="1:11">
      <c r="A8" s="78"/>
      <c r="B8" s="2">
        <v>1.3</v>
      </c>
      <c r="C8" s="2" t="s">
        <v>61</v>
      </c>
      <c r="D8" s="3">
        <v>153</v>
      </c>
      <c r="E8" s="3">
        <v>150</v>
      </c>
      <c r="F8" s="3">
        <v>3</v>
      </c>
      <c r="G8" s="3">
        <v>1</v>
      </c>
      <c r="H8" s="3"/>
      <c r="I8" s="3"/>
      <c r="J8" s="3"/>
      <c r="K8" s="3">
        <v>2</v>
      </c>
    </row>
    <row r="9" spans="1:11">
      <c r="A9" s="78"/>
      <c r="B9" s="2">
        <v>1.4</v>
      </c>
      <c r="C9" s="2" t="s">
        <v>62</v>
      </c>
      <c r="D9" s="3"/>
      <c r="E9" s="3"/>
      <c r="F9" s="3"/>
      <c r="G9" s="3"/>
      <c r="H9" s="3"/>
      <c r="I9" s="3"/>
      <c r="J9" s="3"/>
      <c r="K9" s="3"/>
    </row>
    <row r="10" spans="1:11" ht="45">
      <c r="A10" s="78"/>
      <c r="B10" s="2">
        <v>1.5</v>
      </c>
      <c r="C10" s="19" t="s">
        <v>63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78"/>
      <c r="B11" s="2">
        <v>1.6</v>
      </c>
      <c r="C11" s="19" t="s">
        <v>64</v>
      </c>
      <c r="D11" s="3"/>
      <c r="E11" s="3"/>
      <c r="F11" s="3"/>
      <c r="G11" s="3"/>
      <c r="H11" s="3"/>
      <c r="I11" s="3"/>
      <c r="J11" s="3"/>
      <c r="K11" s="3"/>
    </row>
    <row r="12" spans="1:11" ht="30" hidden="1">
      <c r="A12" s="78"/>
      <c r="B12" s="2">
        <v>1.7</v>
      </c>
      <c r="C12" s="19" t="s">
        <v>65</v>
      </c>
      <c r="D12" s="3"/>
      <c r="E12" s="3"/>
      <c r="F12" s="3"/>
      <c r="G12" s="3"/>
      <c r="H12" s="3"/>
      <c r="I12" s="3"/>
      <c r="J12" s="3"/>
      <c r="K12" s="3"/>
    </row>
    <row r="13" spans="1:11" ht="30" hidden="1">
      <c r="A13" s="78"/>
      <c r="B13" s="2">
        <v>1.8</v>
      </c>
      <c r="C13" s="19" t="s">
        <v>66</v>
      </c>
      <c r="D13" s="3"/>
      <c r="E13" s="3"/>
      <c r="F13" s="3"/>
      <c r="G13" s="3"/>
      <c r="H13" s="3"/>
      <c r="I13" s="3"/>
      <c r="J13" s="3"/>
      <c r="K13" s="3"/>
    </row>
    <row r="14" spans="1:11" ht="30" hidden="1">
      <c r="A14" s="78"/>
      <c r="B14" s="2">
        <v>1.9</v>
      </c>
      <c r="C14" s="19" t="s">
        <v>67</v>
      </c>
      <c r="D14" s="3"/>
      <c r="E14" s="3"/>
      <c r="F14" s="3"/>
      <c r="G14" s="3"/>
      <c r="H14" s="3"/>
      <c r="I14" s="3"/>
      <c r="J14" s="3"/>
      <c r="K14" s="3"/>
    </row>
    <row r="15" spans="1:11">
      <c r="A15" s="78"/>
      <c r="B15" s="6" t="s">
        <v>68</v>
      </c>
      <c r="C15" s="2" t="s">
        <v>69</v>
      </c>
      <c r="D15" s="3"/>
      <c r="E15" s="3"/>
      <c r="F15" s="3"/>
      <c r="G15" s="3"/>
      <c r="H15" s="3"/>
      <c r="I15" s="3"/>
      <c r="J15" s="3"/>
      <c r="K15" s="3"/>
    </row>
    <row r="16" spans="1:11">
      <c r="A16" s="78"/>
      <c r="B16" s="2">
        <v>1.1100000000000001</v>
      </c>
      <c r="C16" s="2" t="s">
        <v>70</v>
      </c>
      <c r="D16" s="3">
        <v>8</v>
      </c>
      <c r="E16" s="3">
        <v>7</v>
      </c>
      <c r="F16" s="3">
        <v>1</v>
      </c>
      <c r="G16" s="3"/>
      <c r="H16" s="3"/>
      <c r="I16" s="3"/>
      <c r="J16" s="3"/>
      <c r="K16" s="3">
        <v>1</v>
      </c>
    </row>
    <row r="17" spans="1:11">
      <c r="A17" s="79"/>
      <c r="B17" s="2"/>
      <c r="C17" s="2" t="s">
        <v>71</v>
      </c>
      <c r="D17" s="3"/>
      <c r="E17" s="3"/>
      <c r="F17" s="3"/>
      <c r="G17" s="3"/>
      <c r="H17" s="3"/>
      <c r="I17" s="3"/>
      <c r="J17" s="3"/>
      <c r="K17" s="3"/>
    </row>
    <row r="18" spans="1:11">
      <c r="A18" s="80" t="s">
        <v>72</v>
      </c>
      <c r="B18" s="2">
        <v>2.1</v>
      </c>
      <c r="C18" s="2" t="s">
        <v>73</v>
      </c>
      <c r="D18" s="3"/>
      <c r="E18" s="3"/>
      <c r="F18" s="3"/>
      <c r="G18" s="3"/>
      <c r="H18" s="3"/>
      <c r="I18" s="3"/>
      <c r="J18" s="3"/>
      <c r="K18" s="3"/>
    </row>
    <row r="19" spans="1:11">
      <c r="A19" s="80"/>
      <c r="B19" s="2">
        <v>2.2000000000000002</v>
      </c>
      <c r="C19" s="2" t="s">
        <v>74</v>
      </c>
      <c r="D19" s="3"/>
      <c r="E19" s="3"/>
      <c r="F19" s="3"/>
      <c r="G19" s="3"/>
      <c r="H19" s="3"/>
      <c r="I19" s="3"/>
      <c r="J19" s="3"/>
      <c r="K19" s="3"/>
    </row>
    <row r="20" spans="1:11">
      <c r="A20" s="80"/>
      <c r="B20" s="2">
        <v>2.2999999999999998</v>
      </c>
      <c r="C20" s="2" t="s">
        <v>75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71</v>
      </c>
      <c r="D21" s="3">
        <f>+D8+D16</f>
        <v>161</v>
      </c>
      <c r="E21" s="3">
        <f t="shared" ref="E21:K21" si="0">+E8+E16</f>
        <v>157</v>
      </c>
      <c r="F21" s="3">
        <f t="shared" si="0"/>
        <v>4</v>
      </c>
      <c r="G21" s="3">
        <f t="shared" si="0"/>
        <v>1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3</v>
      </c>
    </row>
    <row r="24" spans="1:11" s="14" customFormat="1" ht="12.75">
      <c r="A24" s="70" t="s">
        <v>167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32" sqref="D32"/>
    </sheetView>
  </sheetViews>
  <sheetFormatPr defaultRowHeight="12.75"/>
  <cols>
    <col min="1" max="1" width="5.140625" style="8" customWidth="1"/>
    <col min="2" max="2" width="53.7109375" style="8" customWidth="1"/>
    <col min="3" max="3" width="17.42578125" style="8" customWidth="1"/>
    <col min="4" max="4" width="16.5703125" style="8" customWidth="1"/>
    <col min="5" max="5" width="17.42578125" style="8" customWidth="1"/>
    <col min="6" max="6" width="18.140625" style="8" customWidth="1"/>
    <col min="7" max="7" width="9" style="8" customWidth="1"/>
    <col min="8" max="16384" width="9.140625" style="8"/>
  </cols>
  <sheetData>
    <row r="2" spans="1:7">
      <c r="A2" s="81" t="s">
        <v>100</v>
      </c>
      <c r="B2" s="81"/>
      <c r="C2" s="81"/>
      <c r="D2" s="81"/>
      <c r="E2" s="81"/>
      <c r="F2" s="81"/>
    </row>
    <row r="3" spans="1:7">
      <c r="A3" s="20"/>
      <c r="B3" s="20"/>
      <c r="C3" s="20"/>
      <c r="D3" s="20"/>
      <c r="E3" s="20"/>
      <c r="F3" s="20"/>
    </row>
    <row r="4" spans="1:7">
      <c r="E4" s="82" t="s">
        <v>180</v>
      </c>
      <c r="F4" s="82"/>
    </row>
    <row r="5" spans="1:7" ht="15" customHeight="1">
      <c r="A5" s="83" t="s">
        <v>82</v>
      </c>
      <c r="B5" s="83" t="s">
        <v>83</v>
      </c>
      <c r="C5" s="35" t="s">
        <v>84</v>
      </c>
      <c r="D5" s="85" t="s">
        <v>85</v>
      </c>
      <c r="E5" s="86"/>
      <c r="F5" s="35" t="s">
        <v>86</v>
      </c>
      <c r="G5" s="34"/>
    </row>
    <row r="6" spans="1:7">
      <c r="A6" s="84"/>
      <c r="B6" s="84"/>
      <c r="C6" s="35" t="s">
        <v>87</v>
      </c>
      <c r="D6" s="87" t="s">
        <v>88</v>
      </c>
      <c r="E6" s="88"/>
      <c r="F6" s="35" t="s">
        <v>89</v>
      </c>
      <c r="G6" s="34"/>
    </row>
    <row r="7" spans="1:7">
      <c r="A7" s="26">
        <v>1</v>
      </c>
      <c r="B7" s="27" t="s">
        <v>90</v>
      </c>
      <c r="C7" s="65">
        <f>+C8</f>
        <v>3405712.2</v>
      </c>
      <c r="D7" s="65">
        <f t="shared" ref="D7:E7" si="0">+D8</f>
        <v>636857100</v>
      </c>
      <c r="E7" s="65">
        <f t="shared" si="0"/>
        <v>476694281.14999998</v>
      </c>
      <c r="F7" s="11">
        <f>+D7-E7</f>
        <v>160162818.85000002</v>
      </c>
      <c r="G7" s="21"/>
    </row>
    <row r="8" spans="1:7">
      <c r="A8" s="26">
        <v>2</v>
      </c>
      <c r="B8" s="27" t="s">
        <v>105</v>
      </c>
      <c r="C8" s="65">
        <f>+C9+C20</f>
        <v>3405712.2</v>
      </c>
      <c r="D8" s="65">
        <f t="shared" ref="D8:E8" si="1">+D9+D20</f>
        <v>636857100</v>
      </c>
      <c r="E8" s="65">
        <f t="shared" si="1"/>
        <v>476694281.14999998</v>
      </c>
      <c r="F8" s="11">
        <v>19367806.300000191</v>
      </c>
      <c r="G8" s="22"/>
    </row>
    <row r="9" spans="1:7">
      <c r="A9" s="26">
        <v>3</v>
      </c>
      <c r="B9" s="27" t="s">
        <v>91</v>
      </c>
      <c r="C9" s="65">
        <f>+C10+C11+C12+C13+C14+C15+C16+C17+C18</f>
        <v>3118531.7</v>
      </c>
      <c r="D9" s="65">
        <f t="shared" ref="D9:E9" si="2">+D10+D11+D12+D13+D14+D15+D16+D17+D18</f>
        <v>595757100</v>
      </c>
      <c r="E9" s="65">
        <f t="shared" si="2"/>
        <v>473654281.14999998</v>
      </c>
      <c r="F9" s="11">
        <v>19332806.300000191</v>
      </c>
      <c r="G9" s="22"/>
    </row>
    <row r="10" spans="1:7" s="14" customFormat="1" ht="20.25" customHeight="1">
      <c r="A10" s="26">
        <v>4</v>
      </c>
      <c r="B10" s="28" t="s">
        <v>92</v>
      </c>
      <c r="C10" s="65">
        <v>2609721.7999999998</v>
      </c>
      <c r="D10" s="95">
        <v>434953800</v>
      </c>
      <c r="E10" s="95">
        <v>414966691</v>
      </c>
      <c r="F10" s="11">
        <v>1866149.129999876</v>
      </c>
      <c r="G10" s="23"/>
    </row>
    <row r="11" spans="1:7">
      <c r="A11" s="26">
        <v>5</v>
      </c>
      <c r="B11" s="27" t="s">
        <v>93</v>
      </c>
      <c r="C11" s="66">
        <v>73829.3</v>
      </c>
      <c r="D11" s="95">
        <v>14727800</v>
      </c>
      <c r="E11" s="95">
        <v>9909875</v>
      </c>
      <c r="F11" s="11">
        <v>6353858.450000003</v>
      </c>
      <c r="G11" s="22"/>
    </row>
    <row r="12" spans="1:7">
      <c r="A12" s="26">
        <v>6</v>
      </c>
      <c r="B12" s="27" t="s">
        <v>94</v>
      </c>
      <c r="C12" s="66">
        <v>94273.7</v>
      </c>
      <c r="D12" s="95">
        <v>16556200</v>
      </c>
      <c r="E12" s="95">
        <v>16153450.199999999</v>
      </c>
      <c r="F12" s="11">
        <v>2613408.2600000203</v>
      </c>
      <c r="G12" s="22"/>
    </row>
    <row r="13" spans="1:7">
      <c r="A13" s="26">
        <v>7</v>
      </c>
      <c r="B13" s="27" t="s">
        <v>95</v>
      </c>
      <c r="C13" s="66">
        <v>127414.5</v>
      </c>
      <c r="D13" s="95">
        <v>27571600</v>
      </c>
      <c r="E13" s="95">
        <v>19188224.949999999</v>
      </c>
      <c r="F13" s="11">
        <v>1164802.4599999934</v>
      </c>
      <c r="G13" s="22"/>
    </row>
    <row r="14" spans="1:7">
      <c r="A14" s="26">
        <v>8</v>
      </c>
      <c r="B14" s="27" t="s">
        <v>96</v>
      </c>
      <c r="C14" s="66">
        <v>70217.7</v>
      </c>
      <c r="D14" s="95">
        <v>15300600</v>
      </c>
      <c r="E14" s="95">
        <v>7804100</v>
      </c>
      <c r="F14" s="11">
        <v>2578750</v>
      </c>
      <c r="G14" s="22"/>
    </row>
    <row r="15" spans="1:7">
      <c r="A15" s="26">
        <v>9</v>
      </c>
      <c r="B15" s="27" t="s">
        <v>97</v>
      </c>
      <c r="C15" s="66">
        <v>103191.6</v>
      </c>
      <c r="D15" s="95">
        <v>61300000</v>
      </c>
      <c r="E15" s="95">
        <v>4133140</v>
      </c>
      <c r="F15" s="11">
        <v>1602289</v>
      </c>
      <c r="G15" s="22"/>
    </row>
    <row r="16" spans="1:7">
      <c r="A16" s="26">
        <v>10</v>
      </c>
      <c r="B16" s="27" t="s">
        <v>98</v>
      </c>
      <c r="C16" s="66">
        <v>8490</v>
      </c>
      <c r="D16" s="94">
        <v>3500000</v>
      </c>
      <c r="E16" s="94">
        <v>0</v>
      </c>
      <c r="F16" s="11">
        <v>306300</v>
      </c>
      <c r="G16" s="22"/>
    </row>
    <row r="17" spans="1:7">
      <c r="A17" s="26">
        <v>11</v>
      </c>
      <c r="B17" s="27" t="s">
        <v>99</v>
      </c>
      <c r="C17" s="66">
        <v>19242</v>
      </c>
      <c r="D17" s="95">
        <v>12396000</v>
      </c>
      <c r="E17" s="95">
        <v>1468800</v>
      </c>
      <c r="F17" s="11">
        <v>2392270</v>
      </c>
      <c r="G17" s="22"/>
    </row>
    <row r="18" spans="1:7" s="14" customFormat="1" ht="15" customHeight="1">
      <c r="A18" s="26">
        <v>12</v>
      </c>
      <c r="B18" s="28" t="s">
        <v>16</v>
      </c>
      <c r="C18" s="66">
        <v>12151.1</v>
      </c>
      <c r="D18" s="95">
        <v>9451100</v>
      </c>
      <c r="E18" s="95">
        <v>30000</v>
      </c>
      <c r="F18" s="11">
        <v>454979</v>
      </c>
      <c r="G18" s="23"/>
    </row>
    <row r="19" spans="1:7">
      <c r="A19" s="26">
        <v>13</v>
      </c>
      <c r="B19" s="27"/>
      <c r="C19" s="66"/>
      <c r="D19" s="93"/>
      <c r="E19" s="93"/>
      <c r="F19" s="11">
        <f t="shared" ref="F19:F20" si="3">+D19-E19</f>
        <v>0</v>
      </c>
      <c r="G19" s="22"/>
    </row>
    <row r="20" spans="1:7" s="14" customFormat="1" ht="23.25" customHeight="1">
      <c r="A20" s="26">
        <v>14</v>
      </c>
      <c r="B20" s="28" t="s">
        <v>104</v>
      </c>
      <c r="C20" s="66">
        <v>287180.5</v>
      </c>
      <c r="D20" s="95">
        <v>41100000</v>
      </c>
      <c r="E20" s="95">
        <v>3040000</v>
      </c>
      <c r="F20" s="11">
        <f t="shared" si="3"/>
        <v>38060000</v>
      </c>
      <c r="G20" s="23"/>
    </row>
    <row r="21" spans="1:7" s="14" customFormat="1">
      <c r="A21" s="26">
        <v>15</v>
      </c>
      <c r="B21" s="28" t="s">
        <v>103</v>
      </c>
      <c r="C21" s="64"/>
      <c r="D21" s="94"/>
      <c r="E21" s="94"/>
      <c r="F21" s="11"/>
      <c r="G21" s="25"/>
    </row>
    <row r="22" spans="1:7" s="14" customFormat="1">
      <c r="A22" s="26">
        <v>16</v>
      </c>
      <c r="B22" s="28" t="s">
        <v>102</v>
      </c>
      <c r="C22" s="64">
        <f>+C20</f>
        <v>287180.5</v>
      </c>
      <c r="D22" s="95">
        <v>41100000</v>
      </c>
      <c r="E22" s="95">
        <v>3040000</v>
      </c>
      <c r="F22" s="64">
        <f t="shared" ref="D22:F22" si="4">+F20</f>
        <v>38060000</v>
      </c>
      <c r="G22" s="25"/>
    </row>
    <row r="26" spans="1:7">
      <c r="A26" s="81" t="s">
        <v>167</v>
      </c>
      <c r="B26" s="81"/>
      <c r="C26" s="81"/>
      <c r="D26" s="81"/>
      <c r="E26" s="81"/>
      <c r="F26" s="81"/>
      <c r="G26" s="81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showGridLines="0" zoomScale="75" workbookViewId="0">
      <selection activeCell="K12" sqref="K12"/>
    </sheetView>
  </sheetViews>
  <sheetFormatPr defaultRowHeight="12.75"/>
  <cols>
    <col min="1" max="1" width="5" style="40" customWidth="1"/>
    <col min="2" max="2" width="20.28515625" style="47" customWidth="1"/>
    <col min="3" max="3" width="14.7109375" style="40" customWidth="1"/>
    <col min="4" max="4" width="13.85546875" style="40" customWidth="1"/>
    <col min="5" max="5" width="15.140625" style="40" customWidth="1"/>
    <col min="6" max="6" width="13" style="49" customWidth="1"/>
    <col min="7" max="7" width="15.42578125" style="40" customWidth="1"/>
    <col min="8" max="8" width="17.28515625" style="49" customWidth="1"/>
    <col min="9" max="9" width="13.42578125" style="40" customWidth="1"/>
    <col min="10" max="254" width="9.140625" style="40"/>
    <col min="255" max="256" width="5" style="40" customWidth="1"/>
    <col min="257" max="261" width="20" style="40" customWidth="1"/>
    <col min="262" max="262" width="30" style="40" customWidth="1"/>
    <col min="263" max="263" width="50" style="40" customWidth="1"/>
    <col min="264" max="264" width="13.42578125" style="40" customWidth="1"/>
    <col min="265" max="510" width="9.140625" style="40"/>
    <col min="511" max="512" width="5" style="40" customWidth="1"/>
    <col min="513" max="517" width="20" style="40" customWidth="1"/>
    <col min="518" max="518" width="30" style="40" customWidth="1"/>
    <col min="519" max="519" width="50" style="40" customWidth="1"/>
    <col min="520" max="520" width="13.42578125" style="40" customWidth="1"/>
    <col min="521" max="766" width="9.140625" style="40"/>
    <col min="767" max="768" width="5" style="40" customWidth="1"/>
    <col min="769" max="773" width="20" style="40" customWidth="1"/>
    <col min="774" max="774" width="30" style="40" customWidth="1"/>
    <col min="775" max="775" width="50" style="40" customWidth="1"/>
    <col min="776" max="776" width="13.42578125" style="40" customWidth="1"/>
    <col min="777" max="1022" width="9.140625" style="40"/>
    <col min="1023" max="1024" width="5" style="40" customWidth="1"/>
    <col min="1025" max="1029" width="20" style="40" customWidth="1"/>
    <col min="1030" max="1030" width="30" style="40" customWidth="1"/>
    <col min="1031" max="1031" width="50" style="40" customWidth="1"/>
    <col min="1032" max="1032" width="13.42578125" style="40" customWidth="1"/>
    <col min="1033" max="1278" width="9.140625" style="40"/>
    <col min="1279" max="1280" width="5" style="40" customWidth="1"/>
    <col min="1281" max="1285" width="20" style="40" customWidth="1"/>
    <col min="1286" max="1286" width="30" style="40" customWidth="1"/>
    <col min="1287" max="1287" width="50" style="40" customWidth="1"/>
    <col min="1288" max="1288" width="13.42578125" style="40" customWidth="1"/>
    <col min="1289" max="1534" width="9.140625" style="40"/>
    <col min="1535" max="1536" width="5" style="40" customWidth="1"/>
    <col min="1537" max="1541" width="20" style="40" customWidth="1"/>
    <col min="1542" max="1542" width="30" style="40" customWidth="1"/>
    <col min="1543" max="1543" width="50" style="40" customWidth="1"/>
    <col min="1544" max="1544" width="13.42578125" style="40" customWidth="1"/>
    <col min="1545" max="1790" width="9.140625" style="40"/>
    <col min="1791" max="1792" width="5" style="40" customWidth="1"/>
    <col min="1793" max="1797" width="20" style="40" customWidth="1"/>
    <col min="1798" max="1798" width="30" style="40" customWidth="1"/>
    <col min="1799" max="1799" width="50" style="40" customWidth="1"/>
    <col min="1800" max="1800" width="13.42578125" style="40" customWidth="1"/>
    <col min="1801" max="2046" width="9.140625" style="40"/>
    <col min="2047" max="2048" width="5" style="40" customWidth="1"/>
    <col min="2049" max="2053" width="20" style="40" customWidth="1"/>
    <col min="2054" max="2054" width="30" style="40" customWidth="1"/>
    <col min="2055" max="2055" width="50" style="40" customWidth="1"/>
    <col min="2056" max="2056" width="13.42578125" style="40" customWidth="1"/>
    <col min="2057" max="2302" width="9.140625" style="40"/>
    <col min="2303" max="2304" width="5" style="40" customWidth="1"/>
    <col min="2305" max="2309" width="20" style="40" customWidth="1"/>
    <col min="2310" max="2310" width="30" style="40" customWidth="1"/>
    <col min="2311" max="2311" width="50" style="40" customWidth="1"/>
    <col min="2312" max="2312" width="13.42578125" style="40" customWidth="1"/>
    <col min="2313" max="2558" width="9.140625" style="40"/>
    <col min="2559" max="2560" width="5" style="40" customWidth="1"/>
    <col min="2561" max="2565" width="20" style="40" customWidth="1"/>
    <col min="2566" max="2566" width="30" style="40" customWidth="1"/>
    <col min="2567" max="2567" width="50" style="40" customWidth="1"/>
    <col min="2568" max="2568" width="13.42578125" style="40" customWidth="1"/>
    <col min="2569" max="2814" width="9.140625" style="40"/>
    <col min="2815" max="2816" width="5" style="40" customWidth="1"/>
    <col min="2817" max="2821" width="20" style="40" customWidth="1"/>
    <col min="2822" max="2822" width="30" style="40" customWidth="1"/>
    <col min="2823" max="2823" width="50" style="40" customWidth="1"/>
    <col min="2824" max="2824" width="13.42578125" style="40" customWidth="1"/>
    <col min="2825" max="3070" width="9.140625" style="40"/>
    <col min="3071" max="3072" width="5" style="40" customWidth="1"/>
    <col min="3073" max="3077" width="20" style="40" customWidth="1"/>
    <col min="3078" max="3078" width="30" style="40" customWidth="1"/>
    <col min="3079" max="3079" width="50" style="40" customWidth="1"/>
    <col min="3080" max="3080" width="13.42578125" style="40" customWidth="1"/>
    <col min="3081" max="3326" width="9.140625" style="40"/>
    <col min="3327" max="3328" width="5" style="40" customWidth="1"/>
    <col min="3329" max="3333" width="20" style="40" customWidth="1"/>
    <col min="3334" max="3334" width="30" style="40" customWidth="1"/>
    <col min="3335" max="3335" width="50" style="40" customWidth="1"/>
    <col min="3336" max="3336" width="13.42578125" style="40" customWidth="1"/>
    <col min="3337" max="3582" width="9.140625" style="40"/>
    <col min="3583" max="3584" width="5" style="40" customWidth="1"/>
    <col min="3585" max="3589" width="20" style="40" customWidth="1"/>
    <col min="3590" max="3590" width="30" style="40" customWidth="1"/>
    <col min="3591" max="3591" width="50" style="40" customWidth="1"/>
    <col min="3592" max="3592" width="13.42578125" style="40" customWidth="1"/>
    <col min="3593" max="3838" width="9.140625" style="40"/>
    <col min="3839" max="3840" width="5" style="40" customWidth="1"/>
    <col min="3841" max="3845" width="20" style="40" customWidth="1"/>
    <col min="3846" max="3846" width="30" style="40" customWidth="1"/>
    <col min="3847" max="3847" width="50" style="40" customWidth="1"/>
    <col min="3848" max="3848" width="13.42578125" style="40" customWidth="1"/>
    <col min="3849" max="4094" width="9.140625" style="40"/>
    <col min="4095" max="4096" width="5" style="40" customWidth="1"/>
    <col min="4097" max="4101" width="20" style="40" customWidth="1"/>
    <col min="4102" max="4102" width="30" style="40" customWidth="1"/>
    <col min="4103" max="4103" width="50" style="40" customWidth="1"/>
    <col min="4104" max="4104" width="13.42578125" style="40" customWidth="1"/>
    <col min="4105" max="4350" width="9.140625" style="40"/>
    <col min="4351" max="4352" width="5" style="40" customWidth="1"/>
    <col min="4353" max="4357" width="20" style="40" customWidth="1"/>
    <col min="4358" max="4358" width="30" style="40" customWidth="1"/>
    <col min="4359" max="4359" width="50" style="40" customWidth="1"/>
    <col min="4360" max="4360" width="13.42578125" style="40" customWidth="1"/>
    <col min="4361" max="4606" width="9.140625" style="40"/>
    <col min="4607" max="4608" width="5" style="40" customWidth="1"/>
    <col min="4609" max="4613" width="20" style="40" customWidth="1"/>
    <col min="4614" max="4614" width="30" style="40" customWidth="1"/>
    <col min="4615" max="4615" width="50" style="40" customWidth="1"/>
    <col min="4616" max="4616" width="13.42578125" style="40" customWidth="1"/>
    <col min="4617" max="4862" width="9.140625" style="40"/>
    <col min="4863" max="4864" width="5" style="40" customWidth="1"/>
    <col min="4865" max="4869" width="20" style="40" customWidth="1"/>
    <col min="4870" max="4870" width="30" style="40" customWidth="1"/>
    <col min="4871" max="4871" width="50" style="40" customWidth="1"/>
    <col min="4872" max="4872" width="13.42578125" style="40" customWidth="1"/>
    <col min="4873" max="5118" width="9.140625" style="40"/>
    <col min="5119" max="5120" width="5" style="40" customWidth="1"/>
    <col min="5121" max="5125" width="20" style="40" customWidth="1"/>
    <col min="5126" max="5126" width="30" style="40" customWidth="1"/>
    <col min="5127" max="5127" width="50" style="40" customWidth="1"/>
    <col min="5128" max="5128" width="13.42578125" style="40" customWidth="1"/>
    <col min="5129" max="5374" width="9.140625" style="40"/>
    <col min="5375" max="5376" width="5" style="40" customWidth="1"/>
    <col min="5377" max="5381" width="20" style="40" customWidth="1"/>
    <col min="5382" max="5382" width="30" style="40" customWidth="1"/>
    <col min="5383" max="5383" width="50" style="40" customWidth="1"/>
    <col min="5384" max="5384" width="13.42578125" style="40" customWidth="1"/>
    <col min="5385" max="5630" width="9.140625" style="40"/>
    <col min="5631" max="5632" width="5" style="40" customWidth="1"/>
    <col min="5633" max="5637" width="20" style="40" customWidth="1"/>
    <col min="5638" max="5638" width="30" style="40" customWidth="1"/>
    <col min="5639" max="5639" width="50" style="40" customWidth="1"/>
    <col min="5640" max="5640" width="13.42578125" style="40" customWidth="1"/>
    <col min="5641" max="5886" width="9.140625" style="40"/>
    <col min="5887" max="5888" width="5" style="40" customWidth="1"/>
    <col min="5889" max="5893" width="20" style="40" customWidth="1"/>
    <col min="5894" max="5894" width="30" style="40" customWidth="1"/>
    <col min="5895" max="5895" width="50" style="40" customWidth="1"/>
    <col min="5896" max="5896" width="13.42578125" style="40" customWidth="1"/>
    <col min="5897" max="6142" width="9.140625" style="40"/>
    <col min="6143" max="6144" width="5" style="40" customWidth="1"/>
    <col min="6145" max="6149" width="20" style="40" customWidth="1"/>
    <col min="6150" max="6150" width="30" style="40" customWidth="1"/>
    <col min="6151" max="6151" width="50" style="40" customWidth="1"/>
    <col min="6152" max="6152" width="13.42578125" style="40" customWidth="1"/>
    <col min="6153" max="6398" width="9.140625" style="40"/>
    <col min="6399" max="6400" width="5" style="40" customWidth="1"/>
    <col min="6401" max="6405" width="20" style="40" customWidth="1"/>
    <col min="6406" max="6406" width="30" style="40" customWidth="1"/>
    <col min="6407" max="6407" width="50" style="40" customWidth="1"/>
    <col min="6408" max="6408" width="13.42578125" style="40" customWidth="1"/>
    <col min="6409" max="6654" width="9.140625" style="40"/>
    <col min="6655" max="6656" width="5" style="40" customWidth="1"/>
    <col min="6657" max="6661" width="20" style="40" customWidth="1"/>
    <col min="6662" max="6662" width="30" style="40" customWidth="1"/>
    <col min="6663" max="6663" width="50" style="40" customWidth="1"/>
    <col min="6664" max="6664" width="13.42578125" style="40" customWidth="1"/>
    <col min="6665" max="6910" width="9.140625" style="40"/>
    <col min="6911" max="6912" width="5" style="40" customWidth="1"/>
    <col min="6913" max="6917" width="20" style="40" customWidth="1"/>
    <col min="6918" max="6918" width="30" style="40" customWidth="1"/>
    <col min="6919" max="6919" width="50" style="40" customWidth="1"/>
    <col min="6920" max="6920" width="13.42578125" style="40" customWidth="1"/>
    <col min="6921" max="7166" width="9.140625" style="40"/>
    <col min="7167" max="7168" width="5" style="40" customWidth="1"/>
    <col min="7169" max="7173" width="20" style="40" customWidth="1"/>
    <col min="7174" max="7174" width="30" style="40" customWidth="1"/>
    <col min="7175" max="7175" width="50" style="40" customWidth="1"/>
    <col min="7176" max="7176" width="13.42578125" style="40" customWidth="1"/>
    <col min="7177" max="7422" width="9.140625" style="40"/>
    <col min="7423" max="7424" width="5" style="40" customWidth="1"/>
    <col min="7425" max="7429" width="20" style="40" customWidth="1"/>
    <col min="7430" max="7430" width="30" style="40" customWidth="1"/>
    <col min="7431" max="7431" width="50" style="40" customWidth="1"/>
    <col min="7432" max="7432" width="13.42578125" style="40" customWidth="1"/>
    <col min="7433" max="7678" width="9.140625" style="40"/>
    <col min="7679" max="7680" width="5" style="40" customWidth="1"/>
    <col min="7681" max="7685" width="20" style="40" customWidth="1"/>
    <col min="7686" max="7686" width="30" style="40" customWidth="1"/>
    <col min="7687" max="7687" width="50" style="40" customWidth="1"/>
    <col min="7688" max="7688" width="13.42578125" style="40" customWidth="1"/>
    <col min="7689" max="7934" width="9.140625" style="40"/>
    <col min="7935" max="7936" width="5" style="40" customWidth="1"/>
    <col min="7937" max="7941" width="20" style="40" customWidth="1"/>
    <col min="7942" max="7942" width="30" style="40" customWidth="1"/>
    <col min="7943" max="7943" width="50" style="40" customWidth="1"/>
    <col min="7944" max="7944" width="13.42578125" style="40" customWidth="1"/>
    <col min="7945" max="8190" width="9.140625" style="40"/>
    <col min="8191" max="8192" width="5" style="40" customWidth="1"/>
    <col min="8193" max="8197" width="20" style="40" customWidth="1"/>
    <col min="8198" max="8198" width="30" style="40" customWidth="1"/>
    <col min="8199" max="8199" width="50" style="40" customWidth="1"/>
    <col min="8200" max="8200" width="13.42578125" style="40" customWidth="1"/>
    <col min="8201" max="8446" width="9.140625" style="40"/>
    <col min="8447" max="8448" width="5" style="40" customWidth="1"/>
    <col min="8449" max="8453" width="20" style="40" customWidth="1"/>
    <col min="8454" max="8454" width="30" style="40" customWidth="1"/>
    <col min="8455" max="8455" width="50" style="40" customWidth="1"/>
    <col min="8456" max="8456" width="13.42578125" style="40" customWidth="1"/>
    <col min="8457" max="8702" width="9.140625" style="40"/>
    <col min="8703" max="8704" width="5" style="40" customWidth="1"/>
    <col min="8705" max="8709" width="20" style="40" customWidth="1"/>
    <col min="8710" max="8710" width="30" style="40" customWidth="1"/>
    <col min="8711" max="8711" width="50" style="40" customWidth="1"/>
    <col min="8712" max="8712" width="13.42578125" style="40" customWidth="1"/>
    <col min="8713" max="8958" width="9.140625" style="40"/>
    <col min="8959" max="8960" width="5" style="40" customWidth="1"/>
    <col min="8961" max="8965" width="20" style="40" customWidth="1"/>
    <col min="8966" max="8966" width="30" style="40" customWidth="1"/>
    <col min="8967" max="8967" width="50" style="40" customWidth="1"/>
    <col min="8968" max="8968" width="13.42578125" style="40" customWidth="1"/>
    <col min="8969" max="9214" width="9.140625" style="40"/>
    <col min="9215" max="9216" width="5" style="40" customWidth="1"/>
    <col min="9217" max="9221" width="20" style="40" customWidth="1"/>
    <col min="9222" max="9222" width="30" style="40" customWidth="1"/>
    <col min="9223" max="9223" width="50" style="40" customWidth="1"/>
    <col min="9224" max="9224" width="13.42578125" style="40" customWidth="1"/>
    <col min="9225" max="9470" width="9.140625" style="40"/>
    <col min="9471" max="9472" width="5" style="40" customWidth="1"/>
    <col min="9473" max="9477" width="20" style="40" customWidth="1"/>
    <col min="9478" max="9478" width="30" style="40" customWidth="1"/>
    <col min="9479" max="9479" width="50" style="40" customWidth="1"/>
    <col min="9480" max="9480" width="13.42578125" style="40" customWidth="1"/>
    <col min="9481" max="9726" width="9.140625" style="40"/>
    <col min="9727" max="9728" width="5" style="40" customWidth="1"/>
    <col min="9729" max="9733" width="20" style="40" customWidth="1"/>
    <col min="9734" max="9734" width="30" style="40" customWidth="1"/>
    <col min="9735" max="9735" width="50" style="40" customWidth="1"/>
    <col min="9736" max="9736" width="13.42578125" style="40" customWidth="1"/>
    <col min="9737" max="9982" width="9.140625" style="40"/>
    <col min="9983" max="9984" width="5" style="40" customWidth="1"/>
    <col min="9985" max="9989" width="20" style="40" customWidth="1"/>
    <col min="9990" max="9990" width="30" style="40" customWidth="1"/>
    <col min="9991" max="9991" width="50" style="40" customWidth="1"/>
    <col min="9992" max="9992" width="13.42578125" style="40" customWidth="1"/>
    <col min="9993" max="10238" width="9.140625" style="40"/>
    <col min="10239" max="10240" width="5" style="40" customWidth="1"/>
    <col min="10241" max="10245" width="20" style="40" customWidth="1"/>
    <col min="10246" max="10246" width="30" style="40" customWidth="1"/>
    <col min="10247" max="10247" width="50" style="40" customWidth="1"/>
    <col min="10248" max="10248" width="13.42578125" style="40" customWidth="1"/>
    <col min="10249" max="10494" width="9.140625" style="40"/>
    <col min="10495" max="10496" width="5" style="40" customWidth="1"/>
    <col min="10497" max="10501" width="20" style="40" customWidth="1"/>
    <col min="10502" max="10502" width="30" style="40" customWidth="1"/>
    <col min="10503" max="10503" width="50" style="40" customWidth="1"/>
    <col min="10504" max="10504" width="13.42578125" style="40" customWidth="1"/>
    <col min="10505" max="10750" width="9.140625" style="40"/>
    <col min="10751" max="10752" width="5" style="40" customWidth="1"/>
    <col min="10753" max="10757" width="20" style="40" customWidth="1"/>
    <col min="10758" max="10758" width="30" style="40" customWidth="1"/>
    <col min="10759" max="10759" width="50" style="40" customWidth="1"/>
    <col min="10760" max="10760" width="13.42578125" style="40" customWidth="1"/>
    <col min="10761" max="11006" width="9.140625" style="40"/>
    <col min="11007" max="11008" width="5" style="40" customWidth="1"/>
    <col min="11009" max="11013" width="20" style="40" customWidth="1"/>
    <col min="11014" max="11014" width="30" style="40" customWidth="1"/>
    <col min="11015" max="11015" width="50" style="40" customWidth="1"/>
    <col min="11016" max="11016" width="13.42578125" style="40" customWidth="1"/>
    <col min="11017" max="11262" width="9.140625" style="40"/>
    <col min="11263" max="11264" width="5" style="40" customWidth="1"/>
    <col min="11265" max="11269" width="20" style="40" customWidth="1"/>
    <col min="11270" max="11270" width="30" style="40" customWidth="1"/>
    <col min="11271" max="11271" width="50" style="40" customWidth="1"/>
    <col min="11272" max="11272" width="13.42578125" style="40" customWidth="1"/>
    <col min="11273" max="11518" width="9.140625" style="40"/>
    <col min="11519" max="11520" width="5" style="40" customWidth="1"/>
    <col min="11521" max="11525" width="20" style="40" customWidth="1"/>
    <col min="11526" max="11526" width="30" style="40" customWidth="1"/>
    <col min="11527" max="11527" width="50" style="40" customWidth="1"/>
    <col min="11528" max="11528" width="13.42578125" style="40" customWidth="1"/>
    <col min="11529" max="11774" width="9.140625" style="40"/>
    <col min="11775" max="11776" width="5" style="40" customWidth="1"/>
    <col min="11777" max="11781" width="20" style="40" customWidth="1"/>
    <col min="11782" max="11782" width="30" style="40" customWidth="1"/>
    <col min="11783" max="11783" width="50" style="40" customWidth="1"/>
    <col min="11784" max="11784" width="13.42578125" style="40" customWidth="1"/>
    <col min="11785" max="12030" width="9.140625" style="40"/>
    <col min="12031" max="12032" width="5" style="40" customWidth="1"/>
    <col min="12033" max="12037" width="20" style="40" customWidth="1"/>
    <col min="12038" max="12038" width="30" style="40" customWidth="1"/>
    <col min="12039" max="12039" width="50" style="40" customWidth="1"/>
    <col min="12040" max="12040" width="13.42578125" style="40" customWidth="1"/>
    <col min="12041" max="12286" width="9.140625" style="40"/>
    <col min="12287" max="12288" width="5" style="40" customWidth="1"/>
    <col min="12289" max="12293" width="20" style="40" customWidth="1"/>
    <col min="12294" max="12294" width="30" style="40" customWidth="1"/>
    <col min="12295" max="12295" width="50" style="40" customWidth="1"/>
    <col min="12296" max="12296" width="13.42578125" style="40" customWidth="1"/>
    <col min="12297" max="12542" width="9.140625" style="40"/>
    <col min="12543" max="12544" width="5" style="40" customWidth="1"/>
    <col min="12545" max="12549" width="20" style="40" customWidth="1"/>
    <col min="12550" max="12550" width="30" style="40" customWidth="1"/>
    <col min="12551" max="12551" width="50" style="40" customWidth="1"/>
    <col min="12552" max="12552" width="13.42578125" style="40" customWidth="1"/>
    <col min="12553" max="12798" width="9.140625" style="40"/>
    <col min="12799" max="12800" width="5" style="40" customWidth="1"/>
    <col min="12801" max="12805" width="20" style="40" customWidth="1"/>
    <col min="12806" max="12806" width="30" style="40" customWidth="1"/>
    <col min="12807" max="12807" width="50" style="40" customWidth="1"/>
    <col min="12808" max="12808" width="13.42578125" style="40" customWidth="1"/>
    <col min="12809" max="13054" width="9.140625" style="40"/>
    <col min="13055" max="13056" width="5" style="40" customWidth="1"/>
    <col min="13057" max="13061" width="20" style="40" customWidth="1"/>
    <col min="13062" max="13062" width="30" style="40" customWidth="1"/>
    <col min="13063" max="13063" width="50" style="40" customWidth="1"/>
    <col min="13064" max="13064" width="13.42578125" style="40" customWidth="1"/>
    <col min="13065" max="13310" width="9.140625" style="40"/>
    <col min="13311" max="13312" width="5" style="40" customWidth="1"/>
    <col min="13313" max="13317" width="20" style="40" customWidth="1"/>
    <col min="13318" max="13318" width="30" style="40" customWidth="1"/>
    <col min="13319" max="13319" width="50" style="40" customWidth="1"/>
    <col min="13320" max="13320" width="13.42578125" style="40" customWidth="1"/>
    <col min="13321" max="13566" width="9.140625" style="40"/>
    <col min="13567" max="13568" width="5" style="40" customWidth="1"/>
    <col min="13569" max="13573" width="20" style="40" customWidth="1"/>
    <col min="13574" max="13574" width="30" style="40" customWidth="1"/>
    <col min="13575" max="13575" width="50" style="40" customWidth="1"/>
    <col min="13576" max="13576" width="13.42578125" style="40" customWidth="1"/>
    <col min="13577" max="13822" width="9.140625" style="40"/>
    <col min="13823" max="13824" width="5" style="40" customWidth="1"/>
    <col min="13825" max="13829" width="20" style="40" customWidth="1"/>
    <col min="13830" max="13830" width="30" style="40" customWidth="1"/>
    <col min="13831" max="13831" width="50" style="40" customWidth="1"/>
    <col min="13832" max="13832" width="13.42578125" style="40" customWidth="1"/>
    <col min="13833" max="14078" width="9.140625" style="40"/>
    <col min="14079" max="14080" width="5" style="40" customWidth="1"/>
    <col min="14081" max="14085" width="20" style="40" customWidth="1"/>
    <col min="14086" max="14086" width="30" style="40" customWidth="1"/>
    <col min="14087" max="14087" width="50" style="40" customWidth="1"/>
    <col min="14088" max="14088" width="13.42578125" style="40" customWidth="1"/>
    <col min="14089" max="14334" width="9.140625" style="40"/>
    <col min="14335" max="14336" width="5" style="40" customWidth="1"/>
    <col min="14337" max="14341" width="20" style="40" customWidth="1"/>
    <col min="14342" max="14342" width="30" style="40" customWidth="1"/>
    <col min="14343" max="14343" width="50" style="40" customWidth="1"/>
    <col min="14344" max="14344" width="13.42578125" style="40" customWidth="1"/>
    <col min="14345" max="14590" width="9.140625" style="40"/>
    <col min="14591" max="14592" width="5" style="40" customWidth="1"/>
    <col min="14593" max="14597" width="20" style="40" customWidth="1"/>
    <col min="14598" max="14598" width="30" style="40" customWidth="1"/>
    <col min="14599" max="14599" width="50" style="40" customWidth="1"/>
    <col min="14600" max="14600" width="13.42578125" style="40" customWidth="1"/>
    <col min="14601" max="14846" width="9.140625" style="40"/>
    <col min="14847" max="14848" width="5" style="40" customWidth="1"/>
    <col min="14849" max="14853" width="20" style="40" customWidth="1"/>
    <col min="14854" max="14854" width="30" style="40" customWidth="1"/>
    <col min="14855" max="14855" width="50" style="40" customWidth="1"/>
    <col min="14856" max="14856" width="13.42578125" style="40" customWidth="1"/>
    <col min="14857" max="15102" width="9.140625" style="40"/>
    <col min="15103" max="15104" width="5" style="40" customWidth="1"/>
    <col min="15105" max="15109" width="20" style="40" customWidth="1"/>
    <col min="15110" max="15110" width="30" style="40" customWidth="1"/>
    <col min="15111" max="15111" width="50" style="40" customWidth="1"/>
    <col min="15112" max="15112" width="13.42578125" style="40" customWidth="1"/>
    <col min="15113" max="15358" width="9.140625" style="40"/>
    <col min="15359" max="15360" width="5" style="40" customWidth="1"/>
    <col min="15361" max="15365" width="20" style="40" customWidth="1"/>
    <col min="15366" max="15366" width="30" style="40" customWidth="1"/>
    <col min="15367" max="15367" width="50" style="40" customWidth="1"/>
    <col min="15368" max="15368" width="13.42578125" style="40" customWidth="1"/>
    <col min="15369" max="15614" width="9.140625" style="40"/>
    <col min="15615" max="15616" width="5" style="40" customWidth="1"/>
    <col min="15617" max="15621" width="20" style="40" customWidth="1"/>
    <col min="15622" max="15622" width="30" style="40" customWidth="1"/>
    <col min="15623" max="15623" width="50" style="40" customWidth="1"/>
    <col min="15624" max="15624" width="13.42578125" style="40" customWidth="1"/>
    <col min="15625" max="15870" width="9.140625" style="40"/>
    <col min="15871" max="15872" width="5" style="40" customWidth="1"/>
    <col min="15873" max="15877" width="20" style="40" customWidth="1"/>
    <col min="15878" max="15878" width="30" style="40" customWidth="1"/>
    <col min="15879" max="15879" width="50" style="40" customWidth="1"/>
    <col min="15880" max="15880" width="13.42578125" style="40" customWidth="1"/>
    <col min="15881" max="16126" width="9.140625" style="40"/>
    <col min="16127" max="16128" width="5" style="40" customWidth="1"/>
    <col min="16129" max="16133" width="20" style="40" customWidth="1"/>
    <col min="16134" max="16134" width="30" style="40" customWidth="1"/>
    <col min="16135" max="16135" width="50" style="40" customWidth="1"/>
    <col min="16136" max="16136" width="13.42578125" style="40" customWidth="1"/>
    <col min="16137" max="16384" width="9.140625" style="40"/>
  </cols>
  <sheetData>
    <row r="2" spans="1:9" ht="36.75" customHeight="1">
      <c r="A2" s="89" t="s">
        <v>113</v>
      </c>
      <c r="B2" s="89" t="s">
        <v>114</v>
      </c>
      <c r="C2" s="89" t="s">
        <v>114</v>
      </c>
      <c r="D2" s="89" t="s">
        <v>114</v>
      </c>
      <c r="E2" s="89" t="s">
        <v>114</v>
      </c>
      <c r="F2" s="89" t="s">
        <v>114</v>
      </c>
      <c r="G2" s="89" t="s">
        <v>114</v>
      </c>
      <c r="H2" s="89" t="s">
        <v>114</v>
      </c>
      <c r="I2" s="89" t="s">
        <v>114</v>
      </c>
    </row>
    <row r="3" spans="1:9">
      <c r="H3" s="82" t="s">
        <v>180</v>
      </c>
      <c r="I3" s="82"/>
    </row>
    <row r="4" spans="1:9" ht="78" customHeight="1">
      <c r="A4" s="41" t="s">
        <v>18</v>
      </c>
      <c r="B4" s="45" t="s">
        <v>115</v>
      </c>
      <c r="C4" s="45" t="s">
        <v>116</v>
      </c>
      <c r="D4" s="45" t="s">
        <v>117</v>
      </c>
      <c r="E4" s="45" t="s">
        <v>118</v>
      </c>
      <c r="F4" s="45" t="s">
        <v>20</v>
      </c>
      <c r="G4" s="45" t="s">
        <v>119</v>
      </c>
      <c r="H4" s="45" t="s">
        <v>120</v>
      </c>
      <c r="I4" s="45" t="s">
        <v>51</v>
      </c>
    </row>
    <row r="5" spans="1:9" ht="18" customHeight="1">
      <c r="A5" s="41">
        <v>1</v>
      </c>
      <c r="B5" s="45" t="s">
        <v>111</v>
      </c>
      <c r="C5" s="41"/>
      <c r="D5" s="55"/>
      <c r="E5" s="41"/>
      <c r="F5" s="41"/>
      <c r="G5" s="41"/>
      <c r="H5" s="41"/>
      <c r="I5" s="41"/>
    </row>
    <row r="6" spans="1:9" ht="17.25" customHeight="1">
      <c r="A6" s="41">
        <v>2</v>
      </c>
      <c r="B6" s="45" t="s">
        <v>158</v>
      </c>
      <c r="C6" s="41"/>
      <c r="D6" s="55"/>
      <c r="E6" s="41"/>
      <c r="F6" s="41"/>
      <c r="G6" s="41"/>
      <c r="H6" s="41"/>
      <c r="I6" s="41"/>
    </row>
    <row r="7" spans="1:9" ht="15">
      <c r="A7" s="41">
        <v>3</v>
      </c>
      <c r="B7" s="45" t="s">
        <v>121</v>
      </c>
      <c r="C7" s="42"/>
      <c r="D7" s="55"/>
      <c r="E7" s="42"/>
      <c r="F7" s="46"/>
      <c r="G7" s="42"/>
      <c r="H7" s="46"/>
      <c r="I7" s="42"/>
    </row>
    <row r="8" spans="1:9" ht="15">
      <c r="A8" s="41">
        <v>4</v>
      </c>
      <c r="B8" s="45" t="s">
        <v>122</v>
      </c>
      <c r="C8" s="42"/>
      <c r="D8" s="55"/>
      <c r="E8" s="42"/>
      <c r="F8" s="46"/>
      <c r="G8" s="42"/>
      <c r="H8" s="46"/>
      <c r="I8" s="42"/>
    </row>
    <row r="9" spans="1:9" ht="15">
      <c r="A9" s="41">
        <v>5</v>
      </c>
      <c r="B9" s="45" t="s">
        <v>123</v>
      </c>
      <c r="C9" s="42"/>
      <c r="D9" s="55"/>
      <c r="E9" s="42"/>
      <c r="F9" s="46"/>
      <c r="G9" s="42"/>
      <c r="H9" s="46"/>
      <c r="I9" s="42"/>
    </row>
    <row r="10" spans="1:9" ht="15">
      <c r="A10" s="41">
        <v>6</v>
      </c>
      <c r="B10" s="45" t="s">
        <v>124</v>
      </c>
      <c r="C10" s="42"/>
      <c r="D10" s="55"/>
      <c r="E10" s="42"/>
      <c r="F10" s="46"/>
      <c r="G10" s="42"/>
      <c r="H10" s="46"/>
      <c r="I10" s="42"/>
    </row>
    <row r="11" spans="1:9" ht="15">
      <c r="A11" s="41">
        <v>7</v>
      </c>
      <c r="B11" s="45" t="s">
        <v>125</v>
      </c>
      <c r="C11" s="42"/>
      <c r="D11" s="55"/>
      <c r="E11" s="42"/>
      <c r="F11" s="46"/>
      <c r="G11" s="42"/>
      <c r="H11" s="46"/>
      <c r="I11" s="42"/>
    </row>
    <row r="12" spans="1:9" ht="15">
      <c r="A12" s="41">
        <v>8</v>
      </c>
      <c r="B12" s="45" t="s">
        <v>126</v>
      </c>
      <c r="C12" s="42"/>
      <c r="D12" s="55"/>
      <c r="E12" s="42"/>
      <c r="F12" s="46"/>
      <c r="G12" s="42"/>
      <c r="H12" s="46"/>
      <c r="I12" s="42"/>
    </row>
    <row r="13" spans="1:9" ht="15">
      <c r="A13" s="41">
        <v>9</v>
      </c>
      <c r="B13" s="45" t="s">
        <v>112</v>
      </c>
      <c r="C13" s="41"/>
      <c r="D13" s="56"/>
      <c r="E13" s="41"/>
      <c r="F13" s="48"/>
      <c r="G13" s="41"/>
      <c r="H13" s="46"/>
      <c r="I13" s="41"/>
    </row>
    <row r="14" spans="1:9" ht="15.75" customHeight="1">
      <c r="A14" s="41">
        <v>10</v>
      </c>
      <c r="B14" s="45" t="s">
        <v>159</v>
      </c>
      <c r="C14" s="41"/>
      <c r="D14" s="56"/>
      <c r="E14" s="41"/>
      <c r="F14" s="48"/>
      <c r="G14" s="41"/>
      <c r="H14" s="48"/>
      <c r="I14" s="41"/>
    </row>
    <row r="15" spans="1:9" ht="15">
      <c r="A15" s="41">
        <v>11</v>
      </c>
      <c r="B15" s="45" t="s">
        <v>160</v>
      </c>
      <c r="C15" s="41"/>
      <c r="D15" s="56"/>
      <c r="E15" s="41"/>
      <c r="F15" s="48"/>
      <c r="G15" s="41"/>
      <c r="H15" s="48"/>
      <c r="I15" s="41"/>
    </row>
    <row r="16" spans="1:9" ht="15">
      <c r="A16" s="41">
        <v>12</v>
      </c>
      <c r="B16" s="45" t="s">
        <v>161</v>
      </c>
      <c r="C16" s="41"/>
      <c r="D16" s="56"/>
      <c r="E16" s="41"/>
      <c r="F16" s="48"/>
      <c r="G16" s="41"/>
      <c r="H16" s="46"/>
      <c r="I16" s="41"/>
    </row>
    <row r="17" spans="1:9" ht="14.25" customHeight="1">
      <c r="A17" s="41">
        <v>13</v>
      </c>
      <c r="B17" s="45" t="s">
        <v>127</v>
      </c>
      <c r="C17" s="42"/>
      <c r="D17" s="42"/>
      <c r="E17" s="42"/>
      <c r="F17" s="46"/>
      <c r="G17" s="42"/>
      <c r="H17" s="46"/>
      <c r="I17" s="42"/>
    </row>
    <row r="18" spans="1:9" ht="15" hidden="1">
      <c r="A18" s="41">
        <v>14</v>
      </c>
      <c r="B18" s="45" t="s">
        <v>128</v>
      </c>
      <c r="C18" s="42" t="s">
        <v>114</v>
      </c>
      <c r="D18" s="42" t="s">
        <v>114</v>
      </c>
      <c r="E18" s="42" t="s">
        <v>114</v>
      </c>
      <c r="F18" s="46" t="s">
        <v>114</v>
      </c>
      <c r="G18" s="42" t="s">
        <v>114</v>
      </c>
      <c r="H18" s="46" t="s">
        <v>114</v>
      </c>
      <c r="I18" s="42" t="s">
        <v>114</v>
      </c>
    </row>
    <row r="19" spans="1:9" ht="15" hidden="1">
      <c r="A19" s="41">
        <v>15</v>
      </c>
      <c r="B19" s="45" t="s">
        <v>129</v>
      </c>
      <c r="C19" s="42" t="s">
        <v>114</v>
      </c>
      <c r="D19" s="42" t="s">
        <v>114</v>
      </c>
      <c r="E19" s="42"/>
      <c r="F19" s="46" t="s">
        <v>114</v>
      </c>
      <c r="G19" s="42" t="s">
        <v>114</v>
      </c>
      <c r="H19" s="46" t="s">
        <v>114</v>
      </c>
      <c r="I19" s="42" t="s">
        <v>114</v>
      </c>
    </row>
    <row r="20" spans="1:9" ht="15" hidden="1">
      <c r="A20" s="41">
        <v>16</v>
      </c>
      <c r="B20" s="45" t="s">
        <v>126</v>
      </c>
      <c r="C20" s="42" t="s">
        <v>114</v>
      </c>
      <c r="D20" s="42" t="s">
        <v>114</v>
      </c>
      <c r="E20" s="42" t="s">
        <v>114</v>
      </c>
      <c r="F20" s="46" t="s">
        <v>114</v>
      </c>
      <c r="G20" s="42" t="s">
        <v>114</v>
      </c>
      <c r="H20" s="46" t="s">
        <v>114</v>
      </c>
      <c r="I20" s="42" t="s">
        <v>114</v>
      </c>
    </row>
    <row r="21" spans="1:9" ht="30" hidden="1">
      <c r="A21" s="41">
        <v>17</v>
      </c>
      <c r="B21" s="45" t="s">
        <v>130</v>
      </c>
      <c r="C21" s="42" t="s">
        <v>114</v>
      </c>
      <c r="D21" s="42" t="s">
        <v>114</v>
      </c>
      <c r="E21" s="42" t="s">
        <v>114</v>
      </c>
      <c r="F21" s="46" t="s">
        <v>114</v>
      </c>
      <c r="G21" s="42" t="s">
        <v>114</v>
      </c>
      <c r="H21" s="46" t="s">
        <v>114</v>
      </c>
      <c r="I21" s="42" t="s">
        <v>114</v>
      </c>
    </row>
    <row r="22" spans="1:9" ht="15" hidden="1">
      <c r="A22" s="41">
        <v>18</v>
      </c>
      <c r="B22" s="45" t="s">
        <v>131</v>
      </c>
      <c r="C22" s="42" t="s">
        <v>114</v>
      </c>
      <c r="D22" s="42" t="s">
        <v>114</v>
      </c>
      <c r="E22" s="42" t="s">
        <v>114</v>
      </c>
      <c r="F22" s="46" t="s">
        <v>114</v>
      </c>
      <c r="G22" s="42" t="s">
        <v>114</v>
      </c>
      <c r="H22" s="46" t="s">
        <v>114</v>
      </c>
      <c r="I22" s="42" t="s">
        <v>114</v>
      </c>
    </row>
    <row r="23" spans="1:9" ht="14.25" hidden="1" customHeight="1">
      <c r="A23" s="41">
        <v>19</v>
      </c>
      <c r="B23" s="45" t="s">
        <v>132</v>
      </c>
      <c r="C23" s="42" t="s">
        <v>114</v>
      </c>
      <c r="D23" s="42" t="s">
        <v>114</v>
      </c>
      <c r="E23" s="42" t="s">
        <v>114</v>
      </c>
      <c r="F23" s="46" t="s">
        <v>114</v>
      </c>
      <c r="G23" s="42" t="s">
        <v>114</v>
      </c>
      <c r="H23" s="46" t="s">
        <v>114</v>
      </c>
      <c r="I23" s="42" t="s">
        <v>114</v>
      </c>
    </row>
    <row r="24" spans="1:9" ht="15" hidden="1">
      <c r="A24" s="41">
        <v>20</v>
      </c>
      <c r="B24" s="45" t="s">
        <v>133</v>
      </c>
      <c r="C24" s="42" t="s">
        <v>114</v>
      </c>
      <c r="D24" s="42" t="s">
        <v>114</v>
      </c>
      <c r="E24" s="42" t="s">
        <v>114</v>
      </c>
      <c r="F24" s="46" t="s">
        <v>114</v>
      </c>
      <c r="G24" s="42" t="s">
        <v>114</v>
      </c>
      <c r="H24" s="46" t="s">
        <v>114</v>
      </c>
      <c r="I24" s="42" t="s">
        <v>114</v>
      </c>
    </row>
    <row r="25" spans="1:9" ht="30" hidden="1">
      <c r="A25" s="41">
        <v>21</v>
      </c>
      <c r="B25" s="45" t="s">
        <v>134</v>
      </c>
      <c r="C25" s="42" t="s">
        <v>114</v>
      </c>
      <c r="D25" s="42" t="s">
        <v>114</v>
      </c>
      <c r="E25" s="42" t="s">
        <v>114</v>
      </c>
      <c r="F25" s="46" t="s">
        <v>114</v>
      </c>
      <c r="G25" s="42" t="s">
        <v>114</v>
      </c>
      <c r="H25" s="46" t="s">
        <v>114</v>
      </c>
      <c r="I25" s="42" t="s">
        <v>114</v>
      </c>
    </row>
    <row r="26" spans="1:9" ht="15" hidden="1">
      <c r="A26" s="41">
        <v>22</v>
      </c>
      <c r="B26" s="45" t="s">
        <v>135</v>
      </c>
      <c r="C26" s="42" t="s">
        <v>114</v>
      </c>
      <c r="D26" s="42" t="s">
        <v>114</v>
      </c>
      <c r="E26" s="42" t="s">
        <v>114</v>
      </c>
      <c r="F26" s="46" t="s">
        <v>114</v>
      </c>
      <c r="G26" s="42" t="s">
        <v>114</v>
      </c>
      <c r="H26" s="46" t="s">
        <v>114</v>
      </c>
      <c r="I26" s="42" t="s">
        <v>114</v>
      </c>
    </row>
    <row r="27" spans="1:9" ht="30" hidden="1">
      <c r="A27" s="41">
        <v>23</v>
      </c>
      <c r="B27" s="45" t="s">
        <v>136</v>
      </c>
      <c r="C27" s="42" t="s">
        <v>114</v>
      </c>
      <c r="D27" s="42" t="s">
        <v>114</v>
      </c>
      <c r="E27" s="42" t="s">
        <v>114</v>
      </c>
      <c r="F27" s="46" t="s">
        <v>114</v>
      </c>
      <c r="G27" s="42" t="s">
        <v>114</v>
      </c>
      <c r="H27" s="46" t="s">
        <v>114</v>
      </c>
      <c r="I27" s="42" t="s">
        <v>114</v>
      </c>
    </row>
    <row r="28" spans="1:9" ht="30" hidden="1">
      <c r="A28" s="41">
        <v>24</v>
      </c>
      <c r="B28" s="45" t="s">
        <v>137</v>
      </c>
      <c r="C28" s="42" t="s">
        <v>114</v>
      </c>
      <c r="D28" s="42" t="s">
        <v>114</v>
      </c>
      <c r="E28" s="42" t="s">
        <v>114</v>
      </c>
      <c r="F28" s="46" t="s">
        <v>114</v>
      </c>
      <c r="G28" s="42" t="s">
        <v>114</v>
      </c>
      <c r="H28" s="46" t="s">
        <v>114</v>
      </c>
      <c r="I28" s="42" t="s">
        <v>114</v>
      </c>
    </row>
    <row r="29" spans="1:9" ht="30" hidden="1">
      <c r="A29" s="41">
        <v>25</v>
      </c>
      <c r="B29" s="45" t="s">
        <v>138</v>
      </c>
      <c r="C29" s="42" t="s">
        <v>114</v>
      </c>
      <c r="D29" s="42" t="s">
        <v>114</v>
      </c>
      <c r="E29" s="42" t="s">
        <v>114</v>
      </c>
      <c r="F29" s="46" t="s">
        <v>114</v>
      </c>
      <c r="G29" s="42" t="s">
        <v>114</v>
      </c>
      <c r="H29" s="46" t="s">
        <v>114</v>
      </c>
      <c r="I29" s="42" t="s">
        <v>114</v>
      </c>
    </row>
    <row r="30" spans="1:9" ht="15" hidden="1">
      <c r="A30" s="41">
        <v>26</v>
      </c>
      <c r="B30" s="45" t="s">
        <v>139</v>
      </c>
      <c r="C30" s="42" t="s">
        <v>114</v>
      </c>
      <c r="D30" s="42" t="s">
        <v>114</v>
      </c>
      <c r="E30" s="42" t="s">
        <v>114</v>
      </c>
      <c r="F30" s="46" t="s">
        <v>114</v>
      </c>
      <c r="G30" s="42" t="s">
        <v>114</v>
      </c>
      <c r="H30" s="46" t="s">
        <v>114</v>
      </c>
      <c r="I30" s="42" t="s">
        <v>114</v>
      </c>
    </row>
    <row r="31" spans="1:9" ht="15" hidden="1">
      <c r="A31" s="41">
        <v>27</v>
      </c>
      <c r="B31" s="45" t="s">
        <v>140</v>
      </c>
      <c r="C31" s="42" t="s">
        <v>114</v>
      </c>
      <c r="D31" s="42" t="s">
        <v>114</v>
      </c>
      <c r="E31" s="42" t="s">
        <v>114</v>
      </c>
      <c r="F31" s="46" t="s">
        <v>114</v>
      </c>
      <c r="G31" s="42" t="s">
        <v>114</v>
      </c>
      <c r="H31" s="46" t="s">
        <v>114</v>
      </c>
      <c r="I31" s="42" t="s">
        <v>114</v>
      </c>
    </row>
    <row r="32" spans="1:9" ht="15" hidden="1">
      <c r="A32" s="41">
        <v>28</v>
      </c>
      <c r="B32" s="45" t="s">
        <v>141</v>
      </c>
      <c r="C32" s="42" t="s">
        <v>114</v>
      </c>
      <c r="D32" s="42" t="s">
        <v>114</v>
      </c>
      <c r="E32" s="42" t="s">
        <v>114</v>
      </c>
      <c r="F32" s="46" t="s">
        <v>114</v>
      </c>
      <c r="G32" s="42" t="s">
        <v>114</v>
      </c>
      <c r="H32" s="46" t="s">
        <v>114</v>
      </c>
      <c r="I32" s="42" t="s">
        <v>114</v>
      </c>
    </row>
    <row r="33" spans="1:9" ht="30" hidden="1">
      <c r="A33" s="41">
        <v>29</v>
      </c>
      <c r="B33" s="45" t="s">
        <v>142</v>
      </c>
      <c r="C33" s="42" t="s">
        <v>114</v>
      </c>
      <c r="D33" s="42" t="s">
        <v>114</v>
      </c>
      <c r="E33" s="42" t="s">
        <v>114</v>
      </c>
      <c r="F33" s="46" t="s">
        <v>114</v>
      </c>
      <c r="G33" s="42" t="s">
        <v>114</v>
      </c>
      <c r="H33" s="46" t="s">
        <v>114</v>
      </c>
      <c r="I33" s="42" t="s">
        <v>114</v>
      </c>
    </row>
    <row r="34" spans="1:9" ht="15" hidden="1">
      <c r="A34" s="41">
        <v>30</v>
      </c>
      <c r="B34" s="45" t="s">
        <v>143</v>
      </c>
      <c r="C34" s="42" t="s">
        <v>114</v>
      </c>
      <c r="D34" s="42" t="s">
        <v>114</v>
      </c>
      <c r="E34" s="42" t="s">
        <v>114</v>
      </c>
      <c r="F34" s="46" t="s">
        <v>114</v>
      </c>
      <c r="G34" s="42" t="s">
        <v>114</v>
      </c>
      <c r="H34" s="46" t="s">
        <v>114</v>
      </c>
      <c r="I34" s="42" t="s">
        <v>114</v>
      </c>
    </row>
    <row r="35" spans="1:9" ht="30" hidden="1">
      <c r="A35" s="41">
        <v>31</v>
      </c>
      <c r="B35" s="45" t="s">
        <v>144</v>
      </c>
      <c r="C35" s="42" t="s">
        <v>114</v>
      </c>
      <c r="D35" s="42" t="s">
        <v>114</v>
      </c>
      <c r="E35" s="42" t="s">
        <v>114</v>
      </c>
      <c r="F35" s="46" t="s">
        <v>114</v>
      </c>
      <c r="G35" s="42" t="s">
        <v>114</v>
      </c>
      <c r="H35" s="46" t="s">
        <v>114</v>
      </c>
      <c r="I35" s="42" t="s">
        <v>114</v>
      </c>
    </row>
    <row r="36" spans="1:9" ht="15" hidden="1">
      <c r="A36" s="41">
        <v>32</v>
      </c>
      <c r="B36" s="45" t="s">
        <v>145</v>
      </c>
      <c r="C36" s="42" t="s">
        <v>114</v>
      </c>
      <c r="D36" s="42" t="s">
        <v>114</v>
      </c>
      <c r="E36" s="42" t="s">
        <v>114</v>
      </c>
      <c r="F36" s="46" t="s">
        <v>114</v>
      </c>
      <c r="G36" s="42" t="s">
        <v>114</v>
      </c>
      <c r="H36" s="46" t="s">
        <v>114</v>
      </c>
      <c r="I36" s="42" t="s">
        <v>114</v>
      </c>
    </row>
    <row r="37" spans="1:9" ht="15" hidden="1">
      <c r="A37" s="42" t="s">
        <v>114</v>
      </c>
      <c r="B37" s="45" t="s">
        <v>146</v>
      </c>
      <c r="C37" s="42" t="s">
        <v>114</v>
      </c>
      <c r="D37" s="42" t="s">
        <v>114</v>
      </c>
      <c r="E37" s="42" t="s">
        <v>114</v>
      </c>
      <c r="F37" s="46" t="s">
        <v>114</v>
      </c>
      <c r="G37" s="42" t="s">
        <v>114</v>
      </c>
      <c r="H37" s="46" t="s">
        <v>114</v>
      </c>
      <c r="I37" s="42" t="s">
        <v>114</v>
      </c>
    </row>
    <row r="38" spans="1:9" ht="15" hidden="1">
      <c r="A38" s="42" t="s">
        <v>114</v>
      </c>
      <c r="B38" s="46" t="s">
        <v>114</v>
      </c>
      <c r="C38" s="42" t="s">
        <v>114</v>
      </c>
      <c r="D38" s="42" t="s">
        <v>114</v>
      </c>
      <c r="E38" s="42" t="s">
        <v>114</v>
      </c>
      <c r="F38" s="46" t="s">
        <v>114</v>
      </c>
      <c r="G38" s="42" t="s">
        <v>114</v>
      </c>
      <c r="H38" s="46" t="s">
        <v>114</v>
      </c>
      <c r="I38" s="42" t="s">
        <v>114</v>
      </c>
    </row>
    <row r="46" spans="1:9" s="8" customFormat="1" ht="18" customHeight="1">
      <c r="A46" s="70" t="s">
        <v>167</v>
      </c>
      <c r="B46" s="70"/>
      <c r="C46" s="70"/>
      <c r="D46" s="70"/>
      <c r="E46" s="70"/>
      <c r="F46" s="70"/>
      <c r="G46" s="70"/>
    </row>
  </sheetData>
  <mergeCells count="3">
    <mergeCell ref="A2:I2"/>
    <mergeCell ref="A46:G46"/>
    <mergeCell ref="H3:I3"/>
  </mergeCells>
  <pageMargins left="0.57999999999999996" right="0.16" top="1.19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4" sqref="I4"/>
    </sheetView>
  </sheetViews>
  <sheetFormatPr defaultRowHeight="15"/>
  <cols>
    <col min="1" max="1" width="5.85546875" style="17" customWidth="1"/>
    <col min="2" max="2" width="24.28515625" customWidth="1"/>
    <col min="3" max="3" width="14" customWidth="1"/>
    <col min="4" max="4" width="14" style="38" customWidth="1"/>
    <col min="5" max="5" width="16.28515625" style="68" customWidth="1"/>
    <col min="6" max="6" width="18.5703125" customWidth="1"/>
    <col min="7" max="7" width="23.85546875" customWidth="1"/>
    <col min="8" max="8" width="23.28515625" customWidth="1"/>
    <col min="9" max="9" width="36.85546875" customWidth="1"/>
  </cols>
  <sheetData>
    <row r="1" spans="1:9">
      <c r="A1" s="75" t="s">
        <v>154</v>
      </c>
      <c r="B1" s="75"/>
      <c r="C1" s="75"/>
      <c r="D1" s="75"/>
      <c r="E1" s="75"/>
      <c r="F1" s="75"/>
      <c r="G1" s="75"/>
    </row>
    <row r="2" spans="1:9">
      <c r="D2" s="76" t="s">
        <v>166</v>
      </c>
      <c r="E2" s="76"/>
      <c r="F2" s="76"/>
      <c r="G2" s="76"/>
      <c r="I2" s="90" t="s">
        <v>180</v>
      </c>
    </row>
    <row r="3" spans="1:9" s="17" customFormat="1" ht="82.5" customHeight="1">
      <c r="A3" s="15" t="s">
        <v>18</v>
      </c>
      <c r="B3" s="43" t="s">
        <v>19</v>
      </c>
      <c r="C3" s="43" t="s">
        <v>147</v>
      </c>
      <c r="D3" s="15" t="s">
        <v>20</v>
      </c>
      <c r="E3" s="43" t="s">
        <v>148</v>
      </c>
      <c r="F3" s="43" t="s">
        <v>149</v>
      </c>
      <c r="G3" s="43" t="s">
        <v>150</v>
      </c>
      <c r="H3" s="43" t="s">
        <v>163</v>
      </c>
      <c r="I3" s="43" t="s">
        <v>164</v>
      </c>
    </row>
    <row r="4" spans="1:9" s="17" customFormat="1" ht="87.75" customHeight="1">
      <c r="A4" s="15">
        <v>1</v>
      </c>
      <c r="B4" s="16" t="s">
        <v>151</v>
      </c>
      <c r="C4" s="60">
        <v>69442.399999999994</v>
      </c>
      <c r="D4" s="61"/>
      <c r="E4" s="43" t="s">
        <v>172</v>
      </c>
      <c r="F4" s="69" t="s">
        <v>175</v>
      </c>
      <c r="G4" s="18"/>
      <c r="H4" s="18"/>
      <c r="I4" s="18"/>
    </row>
    <row r="5" spans="1:9" ht="88.5" customHeight="1">
      <c r="A5" s="15">
        <v>2</v>
      </c>
      <c r="B5" s="16" t="s">
        <v>152</v>
      </c>
      <c r="C5" s="60">
        <v>24577.1</v>
      </c>
      <c r="D5" s="62"/>
      <c r="E5" s="15" t="s">
        <v>171</v>
      </c>
      <c r="F5" s="18" t="s">
        <v>173</v>
      </c>
      <c r="G5" s="2"/>
      <c r="H5" s="2"/>
      <c r="I5" s="2"/>
    </row>
    <row r="6" spans="1:9" ht="45.75" customHeight="1">
      <c r="A6" s="15">
        <v>3</v>
      </c>
      <c r="B6" s="19" t="s">
        <v>153</v>
      </c>
      <c r="C6" s="60">
        <v>41385</v>
      </c>
      <c r="D6" s="61"/>
      <c r="E6" s="15" t="s">
        <v>171</v>
      </c>
      <c r="F6" s="18" t="s">
        <v>174</v>
      </c>
      <c r="G6" s="16"/>
      <c r="H6" s="2"/>
      <c r="I6" s="2"/>
    </row>
    <row r="7" spans="1:9">
      <c r="A7" s="3">
        <v>4</v>
      </c>
      <c r="B7" s="2" t="s">
        <v>176</v>
      </c>
      <c r="C7" s="2">
        <v>40118</v>
      </c>
      <c r="D7" s="3"/>
      <c r="E7" s="3" t="s">
        <v>177</v>
      </c>
      <c r="F7" s="2" t="s">
        <v>174</v>
      </c>
      <c r="G7" s="2"/>
      <c r="H7" s="2"/>
      <c r="I7" s="2"/>
    </row>
    <row r="8" spans="1:9">
      <c r="A8" s="15">
        <v>5</v>
      </c>
      <c r="B8" s="2" t="s">
        <v>178</v>
      </c>
      <c r="C8" s="2">
        <v>990</v>
      </c>
      <c r="D8" s="3"/>
      <c r="E8" s="3" t="s">
        <v>177</v>
      </c>
      <c r="F8" s="2" t="s">
        <v>174</v>
      </c>
      <c r="G8" s="2"/>
      <c r="H8" s="2"/>
      <c r="I8" s="2"/>
    </row>
    <row r="13" spans="1:9" s="8" customFormat="1" ht="12.75">
      <c r="A13" s="81" t="s">
        <v>162</v>
      </c>
      <c r="B13" s="81"/>
      <c r="C13" s="81"/>
      <c r="D13" s="81"/>
      <c r="E13" s="81"/>
      <c r="F13" s="81"/>
      <c r="G13" s="81"/>
    </row>
  </sheetData>
  <mergeCells count="3">
    <mergeCell ref="A1:G1"/>
    <mergeCell ref="D2:G2"/>
    <mergeCell ref="A13:G13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cp:lastPrinted>2019-01-18T03:51:49Z</cp:lastPrinted>
  <dcterms:created xsi:type="dcterms:W3CDTF">2017-11-02T07:57:48Z</dcterms:created>
  <dcterms:modified xsi:type="dcterms:W3CDTF">2020-03-06T11:51:25Z</dcterms:modified>
</cp:coreProperties>
</file>