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nhuu\shilen dans\2021 on\medee\"/>
    </mc:Choice>
  </mc:AlternateContent>
  <bookViews>
    <workbookView xWindow="20280" yWindow="-120" windowWidth="29040" windowHeight="15840"/>
  </bookViews>
  <sheets>
    <sheet name="tusuv" sheetId="1" r:id="rId1"/>
    <sheet name="Sheet2" sheetId="9" r:id="rId2"/>
    <sheet name="Sheet3" sheetId="10" r:id="rId3"/>
    <sheet name="5 saya" sheetId="2" r:id="rId4"/>
    <sheet name="tsalingaas busad" sheetId="3" r:id="rId5"/>
    <sheet name="oron toonii medee" sheetId="4" r:id="rId6"/>
    <sheet name="Tusviin oorchlolt" sheetId="6" r:id="rId7"/>
    <sheet name="тендерын мэдээлэл " sheetId="7" r:id="rId8"/>
    <sheet name="Sheet1" sheetId="8" r:id="rId9"/>
    <sheet name="Sheet4" sheetId="11" r:id="rId10"/>
  </sheets>
  <calcPr calcId="162913"/>
</workbook>
</file>

<file path=xl/calcChain.xml><?xml version="1.0" encoding="utf-8"?>
<calcChain xmlns="http://schemas.openxmlformats.org/spreadsheetml/2006/main">
  <c r="D9" i="2" l="1"/>
  <c r="C22" i="6" l="1"/>
  <c r="C9" i="6"/>
  <c r="C8" i="6" s="1"/>
  <c r="C7" i="6" s="1"/>
  <c r="D24" i="1" l="1"/>
  <c r="E24" i="1" s="1"/>
  <c r="C24" i="1"/>
  <c r="C5" i="1"/>
  <c r="C6" i="1"/>
  <c r="C7" i="1"/>
  <c r="C20" i="1"/>
  <c r="F20" i="6" l="1"/>
  <c r="F19" i="6"/>
  <c r="F18" i="6"/>
  <c r="F17" i="6"/>
  <c r="F16" i="6"/>
  <c r="F15" i="6"/>
  <c r="F14" i="6"/>
  <c r="F13" i="6"/>
  <c r="F12" i="6"/>
  <c r="F11" i="6"/>
  <c r="F10" i="6"/>
  <c r="F9" i="6" l="1"/>
  <c r="F8" i="6" s="1"/>
  <c r="F7" i="6" s="1"/>
  <c r="D7" i="7"/>
  <c r="F22" i="6"/>
  <c r="D5" i="7" l="1"/>
  <c r="F20" i="1" l="1"/>
  <c r="F21" i="1"/>
  <c r="F22" i="1"/>
  <c r="F24" i="1" l="1"/>
  <c r="C9" i="2"/>
  <c r="F8" i="1"/>
  <c r="F9" i="1"/>
  <c r="F10" i="1"/>
  <c r="F11" i="1"/>
  <c r="F12" i="1"/>
  <c r="F13" i="1"/>
  <c r="F14" i="1"/>
  <c r="F15" i="1"/>
  <c r="F16" i="1"/>
  <c r="F17" i="1"/>
  <c r="F18" i="1"/>
  <c r="F19" i="1"/>
  <c r="F7" i="1" l="1"/>
  <c r="F6" i="1" s="1"/>
  <c r="F5" i="1" s="1"/>
  <c r="F21" i="4" l="1"/>
  <c r="G21" i="4"/>
  <c r="H21" i="4"/>
  <c r="I21" i="4"/>
  <c r="J21" i="4"/>
  <c r="K21" i="4"/>
  <c r="E21" i="4" l="1"/>
  <c r="D21" i="4"/>
</calcChain>
</file>

<file path=xl/sharedStrings.xml><?xml version="1.0" encoding="utf-8"?>
<sst xmlns="http://schemas.openxmlformats.org/spreadsheetml/2006/main" count="202" uniqueCount="158">
  <si>
    <t>ҮЗҮҮЛЭЛТ</t>
  </si>
  <si>
    <t>МӨР</t>
  </si>
  <si>
    <t>ТӨЛӨВЛӨГӨӨ</t>
  </si>
  <si>
    <t>ГҮЙЦЭТГЭЛ</t>
  </si>
  <si>
    <t>II. НИЙТ ЗАРЛАГЫН ДҮН</t>
  </si>
  <si>
    <t>УРСГАЛ ЗАРДЛЫН ДҮН</t>
  </si>
  <si>
    <t>БАРАА ҮЙЛЧИЛГЭЭНИЙ ЗАРДАЛ</t>
  </si>
  <si>
    <t>Цалин хөлс болон нэмэгдэл урамшил</t>
  </si>
  <si>
    <t>Ажил олгогчоос нийгмийн даатгалд төлөгдөх шимтгэл</t>
  </si>
  <si>
    <t>Байр ашиглалтай холбоотой тогтмол зардал</t>
  </si>
  <si>
    <t>Хангамж бараа материалын зардал</t>
  </si>
  <si>
    <t>Тээвэр шатахуун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</si>
  <si>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</si>
  <si>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</si>
  <si>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</si>
  <si>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</si>
  <si>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УРСГАЛ ШИЛЖҮҮЛЭГ</t>
  </si>
  <si>
    <t>Д/д</t>
  </si>
  <si>
    <t>Тухайн жилд худалдан авсан бараа, ажил, үйлчилгээний нэр</t>
  </si>
  <si>
    <t>Гэрээний дүн</t>
  </si>
  <si>
    <t>Санхүүжилт /өссөн дүнгээр/</t>
  </si>
  <si>
    <t>Бараа, ажил үйлчилгээ нийлүүлэгч</t>
  </si>
  <si>
    <t>Нэр</t>
  </si>
  <si>
    <t>Хаяг</t>
  </si>
  <si>
    <t>Гэрэл цахилгаан</t>
  </si>
  <si>
    <t>УБЦТС ТӨК</t>
  </si>
  <si>
    <t>БЗД</t>
  </si>
  <si>
    <t>Түлш халаалт</t>
  </si>
  <si>
    <t>УБДС ТӨК</t>
  </si>
  <si>
    <t>Петростар ХХК</t>
  </si>
  <si>
    <t>СБД, Ерөнхий сайд амарын гудамж</t>
  </si>
  <si>
    <t>Сувагчлалын түрээс</t>
  </si>
  <si>
    <t>МХс ТӨК</t>
  </si>
  <si>
    <t>Дансны дугаар</t>
  </si>
  <si>
    <t>Дансны нэр</t>
  </si>
  <si>
    <t>Огноо</t>
  </si>
  <si>
    <t>Харилцагч байгууллага</t>
  </si>
  <si>
    <t>Орлого</t>
  </si>
  <si>
    <t>Зарлага</t>
  </si>
  <si>
    <t>Гүйлгээний утга</t>
  </si>
  <si>
    <t>Төрийн сан</t>
  </si>
  <si>
    <t>Сангийн яам</t>
  </si>
  <si>
    <t>Санхүүжилт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</si>
  <si>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</si>
  <si>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</si>
  <si>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</si>
  <si>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</si>
  <si>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Зөрүү</t>
  </si>
  <si>
    <t>Зөрүүний тайлбар</t>
  </si>
  <si>
    <t>Тэтгэвэрт гарсан</t>
  </si>
  <si>
    <t>6-аас дээш  сарын урт хугацааны сургалтанд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</si>
  <si>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</si>
  <si>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</si>
  <si>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</si>
  <si>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 Төсвийн байгууллага</t>
  </si>
  <si>
    <t>Улс төрийн албан хаагч</t>
  </si>
  <si>
    <t>Төрийн захиргааны албан хаагч (ТЗ)</t>
  </si>
  <si>
    <t>Төрийн тусгай албан хаагч (ТТ)</t>
  </si>
  <si>
    <t>Ажлын албаны албан хаагч (АА)</t>
  </si>
  <si>
    <t>Сургуулийн өмнөх боловсрол болон бага, дунд боловсролын албан хаагч (ТБД)</t>
  </si>
  <si>
    <t>Шинжлэх ухааны салбарын төрийн үйлчилгээний албан хаагч (ТШУ)</t>
  </si>
  <si>
    <t>Соёл урлагийн салбарын төрийн үйлчилгээний  албан хаагч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</si>
  <si>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</si>
  <si>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</si>
  <si>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1.10.</t>
  </si>
  <si>
    <t>Төрийн үйлчилгээний бусад албан хаагч</t>
  </si>
  <si>
    <t>Гэрээт ажилтан</t>
  </si>
  <si>
    <t>Нийт орон тоо</t>
  </si>
  <si>
    <t>2. ТААНБ</t>
  </si>
  <si>
    <t>Төлөөлөн удирдах зөвлөл</t>
  </si>
  <si>
    <t>Удирдах албан тушаалтан</t>
  </si>
  <si>
    <t>Ажилчид</t>
  </si>
  <si>
    <t>Үлдэгдэл</t>
  </si>
  <si>
    <t>Нормативт зардал</t>
  </si>
  <si>
    <t>БАТЛАГДСАН ТӨСВИЙН ГҮЙЦЭТГЭЛ, ХЭМНЭЛТ ХЭТРЭЛТ</t>
  </si>
  <si>
    <t>БАТЛАГДСАН ОРОН ТООНД ОРСОН ӨӨРЧЛӨЛТ</t>
  </si>
  <si>
    <t>ЦАЛИНГААС БУСАД 5 САЯ ТӨГРӨГӨӨС ДЭЭШ ҮНИЙН ДҮН БҮХИЙ ОРЛОГО,ЗАРЛАГЫН МӨНГӨН ГҮЙЛГЭЭ</t>
  </si>
  <si>
    <t>5 САЯ ТӨГРӨГӨӨС ДЭЭШ ҮНИЙН ДҮН БҮХИЙ ХУДАЛДАН АВСАН БАРАА, АЖИЛ ҮЙЛЧИЛГЭЭНИЙ НЭР</t>
  </si>
  <si>
    <t>Д/Д</t>
  </si>
  <si>
    <t>Төсвийн байгууллага/ эдийн засгийн ангилал</t>
  </si>
  <si>
    <t>Батлагдсан төсөв</t>
  </si>
  <si>
    <t>Гүйцэтгэл /өссөн дүнгээр/</t>
  </si>
  <si>
    <t>Хэмнэлт/ хэтрэлт</t>
  </si>
  <si>
    <t>жилээр</t>
  </si>
  <si>
    <t>тайлант үе /өссөн дүнгээр/</t>
  </si>
  <si>
    <t>дүн</t>
  </si>
  <si>
    <t>НИЙТ ЗАРЛАГА ба ЦЭВЭР ЗЭЭЛИЙН ДҮН</t>
  </si>
  <si>
    <t>БАРАА, ҮЙЛЧИЛГЭЭНИЙ ЗАРДАЛ</t>
  </si>
  <si>
    <t>Цалин, хөлс болон нэмэгдэл урамшил</t>
  </si>
  <si>
    <t>Ажил олгогчоос нийгмийн даатгалд төлөх шимтгэл</t>
  </si>
  <si>
    <t xml:space="preserve">                  Байр ашиглалттай холбоотой тогтмол зардал</t>
  </si>
  <si>
    <t xml:space="preserve">                  Хангамж, бараа материалын зардал</t>
  </si>
  <si>
    <t xml:space="preserve">                  Нормативт зардал</t>
  </si>
  <si>
    <t xml:space="preserve">                  Эд хогшил, урсгал засварын зардал</t>
  </si>
  <si>
    <t xml:space="preserve">                  Томилолт, зочны зардал</t>
  </si>
  <si>
    <t>Бусдаар гүйцэтгүүлсэн ажил, үйлчилгээний төлбөр, хураамж</t>
  </si>
  <si>
    <t>ТӨСӨВТ ОРСОН НЭМЭЛТ ӨӨРЧЛӨЛТ</t>
  </si>
  <si>
    <t>Тайлбар</t>
  </si>
  <si>
    <t>Ажил олгогчоос олгох тэтгэмж, урамшуулал, дэмжлэг</t>
  </si>
  <si>
    <t>НИЙГМИЙН ХАМГААЛАЛ</t>
  </si>
  <si>
    <t>УРСГАЛ ШИЛЖЛЭГ</t>
  </si>
  <si>
    <t>УРСГАЛ ЗАРДАЛ</t>
  </si>
  <si>
    <t>Голомт</t>
  </si>
  <si>
    <t>сувагчлалын түрээс</t>
  </si>
  <si>
    <t>Ажил олгогчоос олгох тэтгэмж урамшуулал</t>
  </si>
  <si>
    <t>Улсын төсвөөс санхүүжих</t>
  </si>
  <si>
    <t>Батлагдсан төсөвт өртөг</t>
  </si>
  <si>
    <t>Тендерт оролцохыг сонирхогчид тавьсан шалгуур үзүүлэлт</t>
  </si>
  <si>
    <t>Тендерт шалгарсан оролцогчийн товч мэдээлэл</t>
  </si>
  <si>
    <t>Багаж тенхик хэрэгсэл</t>
  </si>
  <si>
    <t>Шатахуун</t>
  </si>
  <si>
    <t>24 цагаар үүрэг гүйцэтгэдэг алба хаагчдын хоол хүнс</t>
  </si>
  <si>
    <t>Мэдээлэл холбооны сүлжээ ХХК</t>
  </si>
  <si>
    <t>ЧД, 4 дугаар хороо,6 дугаар байр-84 тоот</t>
  </si>
  <si>
    <t>ГАРГАСАН:АХЛАХ НЯГТЛАН БОДОГЧ,ЦАГДААГИЙН ДЭСЛЭГЧ                                     Э.ЧУЛУУНЦЭЦЭГ</t>
  </si>
  <si>
    <t>Тендерт шалгараагүй оролцогчийн товч мэдээлэл</t>
  </si>
  <si>
    <t>Шалгараагүй талаархи шалтгаан үндэслэл</t>
  </si>
  <si>
    <t xml:space="preserve">                                   </t>
  </si>
  <si>
    <t>ГАРГАСАН:АХЛАХ НЯГТЛАН БОДОГЧ,ЦАГДААГИЙН АХЛАХ ДЭСЛЭГЧ                                     Э.ЧУЛУУНЦЭЦЭГ</t>
  </si>
  <si>
    <t>ХА</t>
  </si>
  <si>
    <t>НТШ</t>
  </si>
  <si>
    <t>Сүүлийн 1 жилийн санхүүгийн тайлан аудитлагдсан, өглөггүй, сүүлийн 2 жилд явуулсан ижил төстэй тендерийн арга хэмжээ</t>
  </si>
  <si>
    <t>Туршлагын мэдээ</t>
  </si>
  <si>
    <t>Сүүлийн 2 жилийн санхүүгийн тайлан аудитлагдсан, өглөггүй, сүүлийн 2 жилд явуулсан ижил төстэй тендерийн арга хэмжээ</t>
  </si>
  <si>
    <t>Бичиг хэргийн материал</t>
  </si>
  <si>
    <t>ШХА</t>
  </si>
  <si>
    <t>Ээлжийн алба хаагчдын нормын хоол</t>
  </si>
  <si>
    <t>/сая,төг/</t>
  </si>
  <si>
    <t>Онцгой байлдын ерөнхий газарт дүрэмт хувцасны зардалд худалдан авах ажиллагаа явагдаж байна.</t>
  </si>
  <si>
    <t>Гранд тотал ХХК, Төгс дардас ХХК-тай гэрээ байгуулан нийлүүлэлтийг авч байна.</t>
  </si>
  <si>
    <t>Сүү хунгий ХХК, хамгийн сайн үнэлэгдсэн.</t>
  </si>
  <si>
    <t>Ай ти зон ХХК, Топика ХХК, Технологи сервис энд сольюшн ХХК, Монкабель ХХК</t>
  </si>
  <si>
    <t>Магнай трейд ХХК, Петростар ХХК</t>
  </si>
  <si>
    <t>Ай ти зон ХХК нь хуулийн 27.4 дэх заалт, Топика ХХК, Технологи сервис энд сольюшн ХХК, Монкабель ХХК -иуд нь 28.7.3 заалтыг тус тус хангаагүй тул шалгаараагүй байна.</t>
  </si>
  <si>
    <t>Магнай трейд ХХК нь хуулийн 28.7.3 заалтыг хангаагүй, Петростар ХХК төсөвт өртөгөөс давсан үнийн санал ирүүлсэн тул хуулийн дагуу тендерээс хасагдсан.</t>
  </si>
  <si>
    <t>Дд</t>
  </si>
  <si>
    <t>Сод монгол ХХК, хамгийн бага үнийн санал ирүүлж шалгарсан.</t>
  </si>
  <si>
    <t>журам</t>
  </si>
  <si>
    <t>ХӨРӨНГӨ БОЛОН УРСГАЛ ЗАРДАЛД ТУСГАГДСАН АРГА ХЭМЖЭЭНИЙ ТЕНДЕРИЙН МЭДЭЭЛЭЛ</t>
  </si>
  <si>
    <t>Гранд аз тамир ХХК</t>
  </si>
  <si>
    <t>Өөр оролцогч байхгүй.</t>
  </si>
  <si>
    <t>Багаж техник хэрэгслийн зардалд тендер зарлаж шалгарсан нийлүүлэгчтэй гэрээ байгуулж багц 2-ын бараа материалыг хүлээн аваагүй байна.</t>
  </si>
  <si>
    <t>нэр данс зөрсөн орлого</t>
  </si>
  <si>
    <t>Тендерийн гэрээний дагуу тоног төхөөрөмжийн үнэ</t>
  </si>
  <si>
    <t>Рапортын өрөөний засвар</t>
  </si>
  <si>
    <t>Сүү хунгий ХХК</t>
  </si>
  <si>
    <t>Люкс сити ХХК</t>
  </si>
  <si>
    <t>УБ хот, Баянгол дүүрэг, 11 хороо, 25-702 тоот</t>
  </si>
  <si>
    <t>УБ хот, Чингэлтэй дүүрэг, 2 хороо, канон төв 801 тоот</t>
  </si>
  <si>
    <t>2021 оны 08 дугаар сард зарцуулна.</t>
  </si>
  <si>
    <t>УБЦТС ХХК</t>
  </si>
  <si>
    <t xml:space="preserve">   2021 ОНЫ 08 ДУГААР САР</t>
  </si>
  <si>
    <t>2021 ОНЫ 08 ДУГААР САР</t>
  </si>
  <si>
    <t>Алтан ивээл ХХК</t>
  </si>
  <si>
    <t>Дулааны шугамын засварын ажлын хөлс</t>
  </si>
  <si>
    <t>Цахилгааны төлбөр 8 сар</t>
  </si>
  <si>
    <t>Батлагдсан орон тооноос 5 орон тоо дутуу ажилласан.</t>
  </si>
  <si>
    <t>2021 оны 09 дугаар сард зарцуулна.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</si>
</sst>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.00_);[Red]_(* \(#,##0.00\);_(* &quot;-&quot;??_);_(@_)"/>
    <numFmt numFmtId="165" formatCode="_(* #,##0.0_);_(* \(#,##0.0\);_(* &quot;-&quot;??_);_(@_)"/>
    <numFmt numFmtId="166" formatCode="#,##0.0"/>
    <numFmt numFmtId="167" formatCode="#,##0.000000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43" fontId="6" fillId="0" borderId="0" applyFont="0" applyFill="0" applyBorder="0" applyAlignment="0" applyProtection="0"/>
    <xf numFmtId="0" fontId="2" fillId="0" borderId="0"/>
  </cellStyleXfs>
  <cellXfs count="1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165" fontId="0" fillId="0" borderId="1" xfId="1" applyNumberFormat="1" applyFont="1" applyBorder="1" applyAlignment="1">
      <alignment vertical="center"/>
    </xf>
    <xf numFmtId="165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3" fontId="4" fillId="0" borderId="1" xfId="1" applyFont="1" applyBorder="1"/>
    <xf numFmtId="43" fontId="4" fillId="0" borderId="1" xfId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horizontal="left"/>
    </xf>
    <xf numFmtId="14" fontId="4" fillId="0" borderId="1" xfId="0" applyNumberFormat="1" applyFont="1" applyBorder="1"/>
    <xf numFmtId="43" fontId="4" fillId="0" borderId="0" xfId="0" applyNumberFormat="1" applyFont="1"/>
    <xf numFmtId="43" fontId="0" fillId="0" borderId="1" xfId="1" applyFont="1" applyBorder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3" fontId="0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3" fontId="1" fillId="0" borderId="1" xfId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5" xfId="0" applyFont="1" applyBorder="1" applyAlignment="1">
      <alignment vertical="center"/>
    </xf>
    <xf numFmtId="43" fontId="0" fillId="0" borderId="1" xfId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/>
    <xf numFmtId="1" fontId="4" fillId="0" borderId="1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43" fontId="1" fillId="0" borderId="0" xfId="0" applyNumberFormat="1" applyFont="1" applyAlignment="1">
      <alignment vertical="center"/>
    </xf>
    <xf numFmtId="166" fontId="1" fillId="0" borderId="1" xfId="0" applyNumberFormat="1" applyFont="1" applyBorder="1" applyAlignment="1">
      <alignment vertical="center" wrapText="1"/>
    </xf>
    <xf numFmtId="167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1" fillId="0" borderId="1" xfId="5" applyNumberFormat="1" applyFont="1" applyBorder="1"/>
    <xf numFmtId="164" fontId="1" fillId="0" borderId="1" xfId="5" applyNumberFormat="1" applyFont="1" applyBorder="1" applyAlignment="1">
      <alignment vertical="center"/>
    </xf>
    <xf numFmtId="165" fontId="1" fillId="0" borderId="1" xfId="1" applyNumberFormat="1" applyFont="1" applyBorder="1" applyAlignment="1">
      <alignment vertical="center"/>
    </xf>
    <xf numFmtId="165" fontId="4" fillId="0" borderId="1" xfId="1" applyNumberFormat="1" applyFont="1" applyBorder="1" applyAlignment="1">
      <alignment vertical="center"/>
    </xf>
    <xf numFmtId="165" fontId="4" fillId="0" borderId="1" xfId="1" applyNumberFormat="1" applyFont="1" applyBorder="1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0" fillId="0" borderId="5" xfId="0" applyBorder="1" applyAlignment="1">
      <alignment horizontal="center"/>
    </xf>
  </cellXfs>
  <cellStyles count="9">
    <cellStyle name="Comma" xfId="1" builtinId="3"/>
    <cellStyle name="Comma 2" xfId="4"/>
    <cellStyle name="Currency [0] 2" xfId="4"/>
    <cellStyle name="Currency 2" xfId="4"/>
    <cellStyle name="Normal" xfId="0" builtinId="0"/>
    <cellStyle name="Normal 2" xfId="2"/>
    <cellStyle name="Normal 2 2" xfId="5"/>
    <cellStyle name="Normal 3" xfId="3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H9" sqref="H9"/>
    </sheetView>
  </sheetViews>
  <sheetFormatPr defaultRowHeight="12.75" x14ac:dyDescent="0.25"/>
  <cols>
    <col min="1" max="1" width="0.140625" style="44" customWidth="1"/>
    <col min="2" max="2" width="22.42578125" style="5" customWidth="1"/>
    <col min="3" max="3" width="16.5703125" style="5" customWidth="1"/>
    <col min="4" max="4" width="16.28515625" style="5" customWidth="1"/>
    <col min="5" max="5" width="16.5703125" style="5" customWidth="1"/>
    <col min="6" max="6" width="13.85546875" style="5" customWidth="1"/>
    <col min="7" max="7" width="24.85546875" style="5" customWidth="1"/>
    <col min="8" max="8" width="15" style="5" bestFit="1" customWidth="1"/>
    <col min="9" max="16384" width="9.140625" style="5"/>
  </cols>
  <sheetData>
    <row r="1" spans="1:8" ht="15" customHeight="1" x14ac:dyDescent="0.25">
      <c r="A1" s="87" t="s">
        <v>74</v>
      </c>
      <c r="B1" s="87"/>
      <c r="C1" s="87"/>
      <c r="D1" s="87"/>
      <c r="E1" s="87"/>
      <c r="F1" s="87"/>
      <c r="G1" s="87"/>
    </row>
    <row r="2" spans="1:8" ht="22.5" customHeight="1" x14ac:dyDescent="0.25">
      <c r="A2" s="78"/>
      <c r="B2" s="78"/>
      <c r="C2" s="78"/>
      <c r="D2" s="78"/>
      <c r="E2" s="78"/>
      <c r="F2" s="78"/>
    </row>
    <row r="3" spans="1:8" ht="17.25" customHeight="1" x14ac:dyDescent="0.25">
      <c r="E3" s="88" t="s">
        <v>151</v>
      </c>
      <c r="F3" s="88"/>
    </row>
    <row r="4" spans="1:8" ht="29.25" customHeight="1" x14ac:dyDescent="0.25">
      <c r="A4" s="72" t="s">
        <v>135</v>
      </c>
      <c r="B4" s="73" t="s">
        <v>0</v>
      </c>
      <c r="C4" s="73" t="s">
        <v>1</v>
      </c>
      <c r="D4" s="73" t="s">
        <v>2</v>
      </c>
      <c r="E4" s="73" t="s">
        <v>3</v>
      </c>
      <c r="F4" s="73" t="s">
        <v>72</v>
      </c>
      <c r="G4" s="73" t="s">
        <v>97</v>
      </c>
    </row>
    <row r="5" spans="1:8" x14ac:dyDescent="0.2">
      <c r="A5" s="48">
        <v>42</v>
      </c>
      <c r="B5" s="49" t="s">
        <v>4</v>
      </c>
      <c r="C5" s="50">
        <f>+C6</f>
        <v>3695098900</v>
      </c>
      <c r="D5" s="81">
        <v>2459120500</v>
      </c>
      <c r="E5" s="81">
        <v>2348433497.5100002</v>
      </c>
      <c r="F5" s="51">
        <f t="shared" ref="F5" si="0">+F6</f>
        <v>110687002.48999999</v>
      </c>
      <c r="G5" s="52"/>
      <c r="H5" s="75"/>
    </row>
    <row r="6" spans="1:8" x14ac:dyDescent="0.2">
      <c r="A6" s="48">
        <v>43</v>
      </c>
      <c r="B6" s="49" t="s">
        <v>5</v>
      </c>
      <c r="C6" s="50">
        <f>+C7+C18</f>
        <v>3695098900</v>
      </c>
      <c r="D6" s="81">
        <v>2459120500</v>
      </c>
      <c r="E6" s="81">
        <v>2348433497.5100002</v>
      </c>
      <c r="F6" s="51">
        <f t="shared" ref="F6" si="1">+F7+F18</f>
        <v>110687002.48999999</v>
      </c>
      <c r="G6" s="76"/>
      <c r="H6" s="75"/>
    </row>
    <row r="7" spans="1:8" ht="40.5" customHeight="1" x14ac:dyDescent="0.2">
      <c r="A7" s="48">
        <v>44</v>
      </c>
      <c r="B7" s="55" t="s">
        <v>6</v>
      </c>
      <c r="C7" s="50">
        <f>+C8+C9+C10+C11+C12+C13+C14+C15+C16</f>
        <v>3426779200</v>
      </c>
      <c r="D7" s="81">
        <v>2451720500</v>
      </c>
      <c r="E7" s="81">
        <v>2344913497.5100002</v>
      </c>
      <c r="F7" s="51">
        <f t="shared" ref="F7" si="2">+F8+F9+F10+F11+F12+F13+F14+F15+F16</f>
        <v>106807002.48999999</v>
      </c>
      <c r="G7" s="77"/>
    </row>
    <row r="8" spans="1:8" ht="29.25" customHeight="1" x14ac:dyDescent="0.25">
      <c r="A8" s="48">
        <v>45</v>
      </c>
      <c r="B8" s="55" t="s">
        <v>7</v>
      </c>
      <c r="C8" s="50">
        <v>2691213200</v>
      </c>
      <c r="D8" s="82">
        <v>1836734000</v>
      </c>
      <c r="E8" s="82">
        <v>1777713888</v>
      </c>
      <c r="F8" s="56">
        <f t="shared" ref="F8:F24" si="3">+D8-E8</f>
        <v>59020112</v>
      </c>
      <c r="G8" s="53" t="s">
        <v>156</v>
      </c>
      <c r="H8" s="75"/>
    </row>
    <row r="9" spans="1:8" ht="39" customHeight="1" x14ac:dyDescent="0.25">
      <c r="A9" s="48">
        <v>51</v>
      </c>
      <c r="B9" s="55" t="s">
        <v>8</v>
      </c>
      <c r="C9" s="57">
        <v>69173300</v>
      </c>
      <c r="D9" s="82">
        <v>45018200</v>
      </c>
      <c r="E9" s="82">
        <v>42783140</v>
      </c>
      <c r="F9" s="56">
        <f t="shared" si="3"/>
        <v>2235060</v>
      </c>
      <c r="G9" s="53" t="s">
        <v>156</v>
      </c>
    </row>
    <row r="10" spans="1:8" ht="38.25" x14ac:dyDescent="0.25">
      <c r="A10" s="48">
        <v>57</v>
      </c>
      <c r="B10" s="55" t="s">
        <v>9</v>
      </c>
      <c r="C10" s="57">
        <v>96273700</v>
      </c>
      <c r="D10" s="82">
        <v>64101100</v>
      </c>
      <c r="E10" s="82">
        <v>62505414.799999997</v>
      </c>
      <c r="F10" s="56">
        <f t="shared" si="3"/>
        <v>1595685.200000003</v>
      </c>
      <c r="G10" s="58" t="s">
        <v>157</v>
      </c>
    </row>
    <row r="11" spans="1:8" ht="30.75" customHeight="1" x14ac:dyDescent="0.2">
      <c r="A11" s="48">
        <v>62</v>
      </c>
      <c r="B11" s="55" t="s">
        <v>10</v>
      </c>
      <c r="C11" s="57">
        <v>117109500</v>
      </c>
      <c r="D11" s="81">
        <v>86350400</v>
      </c>
      <c r="E11" s="81">
        <v>83449019.710000008</v>
      </c>
      <c r="F11" s="56">
        <f t="shared" si="3"/>
        <v>2901380.2899999917</v>
      </c>
      <c r="G11" s="58" t="s">
        <v>149</v>
      </c>
    </row>
    <row r="12" spans="1:8" ht="53.25" customHeight="1" x14ac:dyDescent="0.25">
      <c r="A12" s="48">
        <v>69</v>
      </c>
      <c r="B12" s="49" t="s">
        <v>73</v>
      </c>
      <c r="C12" s="57">
        <v>64367200</v>
      </c>
      <c r="D12" s="82">
        <v>40476300</v>
      </c>
      <c r="E12" s="82">
        <v>28326030</v>
      </c>
      <c r="F12" s="56">
        <f t="shared" si="3"/>
        <v>12150270</v>
      </c>
      <c r="G12" s="58" t="s">
        <v>128</v>
      </c>
    </row>
    <row r="13" spans="1:8" ht="78.75" customHeight="1" x14ac:dyDescent="0.25">
      <c r="A13" s="48">
        <v>73</v>
      </c>
      <c r="B13" s="55" t="s">
        <v>12</v>
      </c>
      <c r="C13" s="57">
        <v>355913800</v>
      </c>
      <c r="D13" s="82">
        <v>352413800</v>
      </c>
      <c r="E13" s="82">
        <v>339693619</v>
      </c>
      <c r="F13" s="56">
        <f t="shared" si="3"/>
        <v>12720181</v>
      </c>
      <c r="G13" s="58" t="s">
        <v>141</v>
      </c>
    </row>
    <row r="14" spans="1:8" ht="32.25" customHeight="1" x14ac:dyDescent="0.2">
      <c r="A14" s="48">
        <v>78</v>
      </c>
      <c r="B14" s="49" t="s">
        <v>13</v>
      </c>
      <c r="C14" s="57">
        <v>4251800</v>
      </c>
      <c r="D14" s="81">
        <v>2650000</v>
      </c>
      <c r="E14" s="81">
        <v>0</v>
      </c>
      <c r="F14" s="56">
        <f t="shared" si="3"/>
        <v>2650000</v>
      </c>
      <c r="G14" s="58" t="s">
        <v>157</v>
      </c>
    </row>
    <row r="15" spans="1:8" ht="39.75" customHeight="1" x14ac:dyDescent="0.25">
      <c r="A15" s="48">
        <v>82</v>
      </c>
      <c r="B15" s="55" t="s">
        <v>14</v>
      </c>
      <c r="C15" s="57">
        <v>17762700</v>
      </c>
      <c r="D15" s="82">
        <v>17762700</v>
      </c>
      <c r="E15" s="82">
        <v>8671786</v>
      </c>
      <c r="F15" s="56">
        <f t="shared" si="3"/>
        <v>9090914</v>
      </c>
      <c r="G15" s="58" t="s">
        <v>157</v>
      </c>
    </row>
    <row r="16" spans="1:8" ht="32.25" customHeight="1" x14ac:dyDescent="0.2">
      <c r="A16" s="48">
        <v>92</v>
      </c>
      <c r="B16" s="55" t="s">
        <v>15</v>
      </c>
      <c r="C16" s="57">
        <v>10714000</v>
      </c>
      <c r="D16" s="81">
        <v>6214000</v>
      </c>
      <c r="E16" s="81">
        <v>1770600</v>
      </c>
      <c r="F16" s="56">
        <f t="shared" si="3"/>
        <v>4443400</v>
      </c>
      <c r="G16" s="58" t="s">
        <v>157</v>
      </c>
    </row>
    <row r="17" spans="1:9" x14ac:dyDescent="0.2">
      <c r="A17" s="48"/>
      <c r="B17" s="49"/>
      <c r="C17" s="57"/>
      <c r="D17" s="81"/>
      <c r="E17" s="81"/>
      <c r="F17" s="56">
        <f t="shared" si="3"/>
        <v>0</v>
      </c>
      <c r="G17" s="54"/>
    </row>
    <row r="18" spans="1:9" ht="27.75" customHeight="1" x14ac:dyDescent="0.2">
      <c r="A18" s="48">
        <v>101</v>
      </c>
      <c r="B18" s="49" t="s">
        <v>16</v>
      </c>
      <c r="C18" s="57">
        <v>268319700</v>
      </c>
      <c r="D18" s="81">
        <v>7400000</v>
      </c>
      <c r="E18" s="81">
        <v>3520000</v>
      </c>
      <c r="F18" s="56">
        <f t="shared" si="3"/>
        <v>3880000</v>
      </c>
      <c r="G18" s="58" t="s">
        <v>157</v>
      </c>
    </row>
    <row r="19" spans="1:9" x14ac:dyDescent="0.2">
      <c r="A19" s="48"/>
      <c r="B19" s="49"/>
      <c r="C19" s="57"/>
      <c r="D19" s="81"/>
      <c r="E19" s="81"/>
      <c r="F19" s="56">
        <f t="shared" si="3"/>
        <v>0</v>
      </c>
      <c r="G19" s="54"/>
    </row>
    <row r="20" spans="1:9" ht="29.25" customHeight="1" x14ac:dyDescent="0.25">
      <c r="A20" s="48">
        <v>106</v>
      </c>
      <c r="B20" s="55" t="s">
        <v>104</v>
      </c>
      <c r="C20" s="57">
        <f>+C18</f>
        <v>268319700</v>
      </c>
      <c r="D20" s="82">
        <v>7400000</v>
      </c>
      <c r="E20" s="82">
        <v>3520000</v>
      </c>
      <c r="F20" s="56">
        <f t="shared" si="3"/>
        <v>3880000</v>
      </c>
      <c r="G20" s="54"/>
    </row>
    <row r="21" spans="1:9" x14ac:dyDescent="0.25">
      <c r="A21" s="59"/>
      <c r="B21" s="54"/>
      <c r="C21" s="57"/>
      <c r="D21" s="54"/>
      <c r="E21" s="54"/>
      <c r="F21" s="56">
        <f t="shared" si="3"/>
        <v>0</v>
      </c>
      <c r="G21" s="54"/>
    </row>
    <row r="22" spans="1:9" x14ac:dyDescent="0.25">
      <c r="A22" s="59"/>
      <c r="B22" s="54"/>
      <c r="C22" s="54"/>
      <c r="D22" s="54"/>
      <c r="E22" s="54"/>
      <c r="F22" s="56">
        <f t="shared" si="3"/>
        <v>0</v>
      </c>
      <c r="G22" s="54"/>
    </row>
    <row r="23" spans="1:9" x14ac:dyDescent="0.25">
      <c r="A23" s="59"/>
      <c r="B23" s="54" t="s">
        <v>142</v>
      </c>
      <c r="C23" s="54"/>
      <c r="D23" s="54"/>
      <c r="E23" s="60"/>
      <c r="F23" s="56"/>
      <c r="G23" s="54"/>
    </row>
    <row r="24" spans="1:9" x14ac:dyDescent="0.25">
      <c r="A24" s="59"/>
      <c r="B24" s="54" t="s">
        <v>105</v>
      </c>
      <c r="C24" s="83">
        <f>+C5</f>
        <v>3695098900</v>
      </c>
      <c r="D24" s="83">
        <f t="shared" ref="D24" si="4">+D5</f>
        <v>2459120500</v>
      </c>
      <c r="E24" s="83">
        <f>+D24</f>
        <v>2459120500</v>
      </c>
      <c r="F24" s="56">
        <f t="shared" si="3"/>
        <v>0</v>
      </c>
      <c r="G24" s="53"/>
    </row>
    <row r="25" spans="1:9" x14ac:dyDescent="0.25">
      <c r="C25" s="74"/>
    </row>
    <row r="26" spans="1:9" x14ac:dyDescent="0.25">
      <c r="C26" s="75"/>
      <c r="E26" s="61"/>
    </row>
    <row r="28" spans="1:9" s="4" customFormat="1" x14ac:dyDescent="0.2">
      <c r="A28" s="86" t="s">
        <v>114</v>
      </c>
      <c r="B28" s="86"/>
      <c r="C28" s="86"/>
      <c r="D28" s="86"/>
      <c r="E28" s="86"/>
      <c r="F28" s="86"/>
      <c r="G28" s="86"/>
      <c r="H28" s="86"/>
      <c r="I28" s="86"/>
    </row>
    <row r="29" spans="1:9" x14ac:dyDescent="0.25">
      <c r="A29" s="87"/>
      <c r="B29" s="87"/>
      <c r="C29" s="87"/>
      <c r="D29" s="87"/>
      <c r="E29" s="87"/>
      <c r="F29" s="87"/>
      <c r="G29" s="87"/>
    </row>
    <row r="30" spans="1:9" x14ac:dyDescent="0.25">
      <c r="C30" s="75"/>
    </row>
  </sheetData>
  <mergeCells count="3">
    <mergeCell ref="A29:G29"/>
    <mergeCell ref="E3:F3"/>
    <mergeCell ref="A1:G1"/>
  </mergeCells>
  <pageMargins left="0.39" right="0.17" top="0.77" bottom="0.35" header="0.34" footer="0.16"/>
  <pageSetup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I12" sqref="I12"/>
    </sheetView>
  </sheetViews>
  <sheetFormatPr defaultRowHeight="14.25" x14ac:dyDescent="0.25"/>
  <cols>
    <col min="1" max="1" width="4.5703125" style="80" customWidth="1"/>
    <col min="2" max="2" width="26.5703125" style="18" customWidth="1"/>
    <col min="3" max="3" width="13.140625" style="18" customWidth="1"/>
    <col min="4" max="4" width="13.28515625" style="18" customWidth="1"/>
    <col min="5" max="5" width="17.28515625" style="18" customWidth="1"/>
    <col min="6" max="6" width="34.5703125" style="18" customWidth="1"/>
    <col min="7" max="16384" width="9.140625" style="18"/>
  </cols>
  <sheetData>
    <row r="1" spans="1:6" ht="29.25" customHeight="1" x14ac:dyDescent="0.25">
      <c r="A1" s="90" t="s">
        <v>77</v>
      </c>
      <c r="B1" s="90"/>
      <c r="C1" s="90"/>
      <c r="D1" s="90"/>
      <c r="E1" s="90"/>
      <c r="F1" s="90"/>
    </row>
    <row r="2" spans="1:6" ht="16.5" customHeight="1" x14ac:dyDescent="0.25">
      <c r="A2" s="79"/>
      <c r="B2" s="37"/>
      <c r="C2" s="37"/>
      <c r="D2" s="37"/>
      <c r="E2" s="37"/>
    </row>
    <row r="3" spans="1:6" ht="15" customHeight="1" x14ac:dyDescent="0.25">
      <c r="B3" s="18" t="s">
        <v>127</v>
      </c>
      <c r="E3" s="88" t="s">
        <v>151</v>
      </c>
      <c r="F3" s="88"/>
    </row>
    <row r="4" spans="1:6" ht="22.5" customHeight="1" x14ac:dyDescent="0.25">
      <c r="A4" s="91" t="s">
        <v>135</v>
      </c>
      <c r="B4" s="92" t="s">
        <v>18</v>
      </c>
      <c r="C4" s="92" t="s">
        <v>19</v>
      </c>
      <c r="D4" s="92" t="s">
        <v>20</v>
      </c>
      <c r="E4" s="91" t="s">
        <v>21</v>
      </c>
      <c r="F4" s="91"/>
    </row>
    <row r="5" spans="1:6" ht="22.5" customHeight="1" x14ac:dyDescent="0.25">
      <c r="A5" s="91"/>
      <c r="B5" s="92"/>
      <c r="C5" s="92"/>
      <c r="D5" s="92"/>
      <c r="E5" s="19" t="s">
        <v>22</v>
      </c>
      <c r="F5" s="19" t="s">
        <v>23</v>
      </c>
    </row>
    <row r="6" spans="1:6" ht="20.25" customHeight="1" x14ac:dyDescent="0.2">
      <c r="A6" s="20">
        <v>1</v>
      </c>
      <c r="B6" s="21" t="s">
        <v>24</v>
      </c>
      <c r="C6" s="65">
        <v>82964.600000000006</v>
      </c>
      <c r="D6" s="85">
        <v>52265.8</v>
      </c>
      <c r="E6" s="21" t="s">
        <v>25</v>
      </c>
      <c r="F6" s="21" t="s">
        <v>26</v>
      </c>
    </row>
    <row r="7" spans="1:6" ht="20.25" customHeight="1" x14ac:dyDescent="0.2">
      <c r="A7" s="20">
        <v>2</v>
      </c>
      <c r="B7" s="21" t="s">
        <v>27</v>
      </c>
      <c r="C7" s="65">
        <v>10098</v>
      </c>
      <c r="D7" s="84">
        <v>6682.9</v>
      </c>
      <c r="E7" s="21" t="s">
        <v>28</v>
      </c>
      <c r="F7" s="21" t="s">
        <v>26</v>
      </c>
    </row>
    <row r="8" spans="1:6" ht="31.5" customHeight="1" x14ac:dyDescent="0.2">
      <c r="A8" s="20">
        <v>3</v>
      </c>
      <c r="B8" s="21" t="s">
        <v>11</v>
      </c>
      <c r="C8" s="65">
        <v>21996.3</v>
      </c>
      <c r="D8" s="85">
        <v>14588.2</v>
      </c>
      <c r="E8" s="21" t="s">
        <v>29</v>
      </c>
      <c r="F8" s="24" t="s">
        <v>30</v>
      </c>
    </row>
    <row r="9" spans="1:6" ht="31.5" customHeight="1" x14ac:dyDescent="0.25">
      <c r="A9" s="20">
        <v>4</v>
      </c>
      <c r="B9" s="21" t="s">
        <v>31</v>
      </c>
      <c r="C9" s="84">
        <f>5999.917*12</f>
        <v>71999.004000000001</v>
      </c>
      <c r="D9" s="84">
        <f>5999.9+5999.9+5999.9+5999.9+5999.9+5999.9+5999.9+5999.9</f>
        <v>47999.200000000004</v>
      </c>
      <c r="E9" s="21" t="s">
        <v>32</v>
      </c>
      <c r="F9" s="24" t="s">
        <v>30</v>
      </c>
    </row>
    <row r="10" spans="1:6" ht="30" customHeight="1" x14ac:dyDescent="0.25">
      <c r="A10" s="20">
        <v>5</v>
      </c>
      <c r="B10" s="24" t="s">
        <v>126</v>
      </c>
      <c r="C10" s="84">
        <v>39676.199999999997</v>
      </c>
      <c r="D10" s="84">
        <v>26410.3</v>
      </c>
      <c r="E10" s="24" t="s">
        <v>139</v>
      </c>
      <c r="F10" s="24" t="s">
        <v>113</v>
      </c>
    </row>
    <row r="11" spans="1:6" ht="33" customHeight="1" x14ac:dyDescent="0.25">
      <c r="A11" s="20">
        <v>6</v>
      </c>
      <c r="B11" s="24" t="s">
        <v>144</v>
      </c>
      <c r="C11" s="84">
        <v>17500</v>
      </c>
      <c r="D11" s="84">
        <v>17500</v>
      </c>
      <c r="E11" s="24" t="s">
        <v>146</v>
      </c>
      <c r="F11" s="24" t="s">
        <v>147</v>
      </c>
    </row>
    <row r="12" spans="1:6" ht="50.25" customHeight="1" x14ac:dyDescent="0.25">
      <c r="A12" s="20">
        <v>7</v>
      </c>
      <c r="B12" s="24" t="s">
        <v>143</v>
      </c>
      <c r="C12" s="84">
        <v>26279</v>
      </c>
      <c r="D12" s="84">
        <v>26279</v>
      </c>
      <c r="E12" s="24" t="s">
        <v>145</v>
      </c>
      <c r="F12" s="24" t="s">
        <v>148</v>
      </c>
    </row>
    <row r="13" spans="1:6" ht="46.5" customHeight="1" x14ac:dyDescent="0.25">
      <c r="A13" s="20">
        <v>8</v>
      </c>
      <c r="B13" s="24" t="s">
        <v>143</v>
      </c>
      <c r="C13" s="84">
        <v>27368</v>
      </c>
      <c r="D13" s="84">
        <v>27368</v>
      </c>
      <c r="E13" s="24" t="s">
        <v>145</v>
      </c>
      <c r="F13" s="24" t="s">
        <v>148</v>
      </c>
    </row>
    <row r="14" spans="1:6" ht="53.25" customHeight="1" x14ac:dyDescent="0.25">
      <c r="A14" s="20">
        <v>9</v>
      </c>
      <c r="B14" s="24" t="s">
        <v>143</v>
      </c>
      <c r="C14" s="84">
        <v>3960</v>
      </c>
      <c r="D14" s="84">
        <v>3960</v>
      </c>
      <c r="E14" s="24" t="s">
        <v>145</v>
      </c>
      <c r="F14" s="24" t="s">
        <v>148</v>
      </c>
    </row>
    <row r="15" spans="1:6" ht="28.5" x14ac:dyDescent="0.25">
      <c r="A15" s="20">
        <v>10</v>
      </c>
      <c r="B15" s="24" t="s">
        <v>154</v>
      </c>
      <c r="C15" s="84">
        <v>5000000</v>
      </c>
      <c r="D15" s="84">
        <v>5000000</v>
      </c>
      <c r="E15" s="21" t="s">
        <v>153</v>
      </c>
      <c r="F15" s="21"/>
    </row>
    <row r="20" spans="1:9" s="4" customFormat="1" ht="12.75" x14ac:dyDescent="0.2">
      <c r="A20" s="89" t="s">
        <v>114</v>
      </c>
      <c r="B20" s="89"/>
      <c r="C20" s="89"/>
      <c r="D20" s="89"/>
      <c r="E20" s="89"/>
      <c r="F20" s="89"/>
      <c r="G20" s="86"/>
      <c r="H20" s="86"/>
      <c r="I20" s="86"/>
    </row>
  </sheetData>
  <mergeCells count="8">
    <mergeCell ref="A20:F20"/>
    <mergeCell ref="A1:F1"/>
    <mergeCell ref="E3:F3"/>
    <mergeCell ref="A4:A5"/>
    <mergeCell ref="B4:B5"/>
    <mergeCell ref="C4:C5"/>
    <mergeCell ref="D4:D5"/>
    <mergeCell ref="E4:F4"/>
  </mergeCells>
  <pageMargins left="0.55000000000000004" right="0.17" top="0.87" bottom="0.41" header="0.3" footer="0.25"/>
  <pageSetup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workbookViewId="0">
      <selection activeCell="D29" sqref="D29"/>
    </sheetView>
  </sheetViews>
  <sheetFormatPr defaultRowHeight="14.25" x14ac:dyDescent="0.2"/>
  <cols>
    <col min="1" max="1" width="14.5703125" style="26" customWidth="1"/>
    <col min="2" max="2" width="24.42578125" style="26" customWidth="1"/>
    <col min="3" max="3" width="11.140625" style="26" customWidth="1"/>
    <col min="4" max="4" width="27.28515625" style="26" customWidth="1"/>
    <col min="5" max="5" width="17.140625" style="26" customWidth="1"/>
    <col min="6" max="6" width="16.42578125" style="26" customWidth="1"/>
    <col min="7" max="7" width="34" style="26" customWidth="1"/>
    <col min="8" max="16384" width="9.140625" style="26"/>
  </cols>
  <sheetData>
    <row r="2" spans="1:7" x14ac:dyDescent="0.2">
      <c r="A2" s="93" t="s">
        <v>76</v>
      </c>
      <c r="B2" s="93"/>
      <c r="C2" s="93"/>
      <c r="D2" s="93"/>
      <c r="E2" s="93"/>
      <c r="F2" s="93"/>
      <c r="G2" s="93"/>
    </row>
    <row r="3" spans="1:7" ht="9" customHeight="1" x14ac:dyDescent="0.2">
      <c r="A3" s="27"/>
      <c r="B3" s="27"/>
      <c r="C3" s="27"/>
      <c r="D3" s="27"/>
      <c r="E3" s="27"/>
      <c r="F3" s="27"/>
      <c r="G3" s="27"/>
    </row>
    <row r="4" spans="1:7" x14ac:dyDescent="0.2">
      <c r="G4" s="62" t="s">
        <v>151</v>
      </c>
    </row>
    <row r="5" spans="1:7" s="27" customFormat="1" x14ac:dyDescent="0.2">
      <c r="A5" s="28" t="s">
        <v>33</v>
      </c>
      <c r="B5" s="28" t="s">
        <v>34</v>
      </c>
      <c r="C5" s="28" t="s">
        <v>35</v>
      </c>
      <c r="D5" s="28" t="s">
        <v>36</v>
      </c>
      <c r="E5" s="28" t="s">
        <v>37</v>
      </c>
      <c r="F5" s="28" t="s">
        <v>38</v>
      </c>
      <c r="G5" s="28" t="s">
        <v>39</v>
      </c>
    </row>
    <row r="6" spans="1:7" s="18" customFormat="1" ht="34.5" customHeight="1" x14ac:dyDescent="0.25">
      <c r="A6" s="29">
        <v>1102899097</v>
      </c>
      <c r="B6" s="21" t="s">
        <v>102</v>
      </c>
      <c r="C6" s="30">
        <v>44419</v>
      </c>
      <c r="D6" s="24" t="s">
        <v>112</v>
      </c>
      <c r="E6" s="21"/>
      <c r="F6" s="23">
        <v>5999917</v>
      </c>
      <c r="G6" s="21" t="s">
        <v>103</v>
      </c>
    </row>
    <row r="7" spans="1:7" x14ac:dyDescent="0.2">
      <c r="A7" s="31">
        <v>100900012043</v>
      </c>
      <c r="B7" s="25" t="s">
        <v>40</v>
      </c>
      <c r="C7" s="32">
        <v>44417</v>
      </c>
      <c r="D7" s="25" t="s">
        <v>41</v>
      </c>
      <c r="E7" s="22">
        <v>247919300</v>
      </c>
      <c r="F7" s="25"/>
      <c r="G7" s="25" t="s">
        <v>42</v>
      </c>
    </row>
    <row r="8" spans="1:7" s="18" customFormat="1" x14ac:dyDescent="0.2">
      <c r="A8" s="66">
        <v>100900000951</v>
      </c>
      <c r="B8" s="25" t="s">
        <v>40</v>
      </c>
      <c r="C8" s="30">
        <v>44427</v>
      </c>
      <c r="D8" s="21" t="s">
        <v>150</v>
      </c>
      <c r="E8" s="23"/>
      <c r="F8" s="23">
        <v>7251850.1500000004</v>
      </c>
      <c r="G8" s="21" t="s">
        <v>155</v>
      </c>
    </row>
    <row r="9" spans="1:7" ht="28.5" x14ac:dyDescent="0.2">
      <c r="A9" s="29">
        <v>1410010313</v>
      </c>
      <c r="B9" s="21" t="s">
        <v>102</v>
      </c>
      <c r="C9" s="30">
        <v>44419</v>
      </c>
      <c r="D9" s="24" t="s">
        <v>153</v>
      </c>
      <c r="E9" s="21"/>
      <c r="F9" s="23">
        <v>5000000</v>
      </c>
      <c r="G9" s="24" t="s">
        <v>154</v>
      </c>
    </row>
    <row r="13" spans="1:7" s="18" customFormat="1" x14ac:dyDescent="0.25">
      <c r="A13" s="94" t="s">
        <v>118</v>
      </c>
      <c r="B13" s="94"/>
      <c r="C13" s="94"/>
      <c r="D13" s="94"/>
      <c r="E13" s="94"/>
      <c r="F13" s="94"/>
      <c r="G13" s="94"/>
    </row>
    <row r="14" spans="1:7" x14ac:dyDescent="0.2">
      <c r="F14" s="33"/>
    </row>
    <row r="15" spans="1:7" x14ac:dyDescent="0.2">
      <c r="F15" s="33"/>
    </row>
    <row r="16" spans="1:7" x14ac:dyDescent="0.2">
      <c r="F16" s="33"/>
    </row>
  </sheetData>
  <mergeCells count="2">
    <mergeCell ref="A2:G2"/>
    <mergeCell ref="A13:G13"/>
  </mergeCells>
  <pageMargins left="0.39" right="0.25" top="1.81" bottom="0.75" header="0.3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workbookViewId="0">
      <selection activeCell="M26" sqref="M26"/>
    </sheetView>
  </sheetViews>
  <sheetFormatPr defaultRowHeight="15" x14ac:dyDescent="0.25"/>
  <cols>
    <col min="1" max="1" width="11.7109375" customWidth="1"/>
    <col min="2" max="2" width="4.5703125" customWidth="1"/>
    <col min="3" max="3" width="40.28515625" customWidth="1"/>
    <col min="4" max="4" width="11.28515625" customWidth="1"/>
    <col min="6" max="6" width="6.28515625" customWidth="1"/>
    <col min="7" max="7" width="9.5703125" customWidth="1"/>
    <col min="8" max="8" width="11.140625" customWidth="1"/>
    <col min="9" max="9" width="12.85546875" customWidth="1"/>
    <col min="10" max="10" width="14.5703125" customWidth="1"/>
    <col min="11" max="11" width="6.5703125" customWidth="1"/>
  </cols>
  <sheetData>
    <row r="2" spans="1:11" x14ac:dyDescent="0.25">
      <c r="A2" s="95" t="s">
        <v>75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x14ac:dyDescent="0.25">
      <c r="H3" s="62"/>
      <c r="I3" s="88" t="s">
        <v>151</v>
      </c>
      <c r="J3" s="88"/>
      <c r="K3" s="88"/>
    </row>
    <row r="4" spans="1:11" ht="24" customHeight="1" x14ac:dyDescent="0.25">
      <c r="A4" s="101" t="s">
        <v>43</v>
      </c>
      <c r="B4" s="101" t="s">
        <v>17</v>
      </c>
      <c r="C4" s="101" t="s">
        <v>44</v>
      </c>
      <c r="D4" s="100" t="s">
        <v>45</v>
      </c>
      <c r="E4" s="100" t="s">
        <v>46</v>
      </c>
      <c r="F4" s="100" t="s">
        <v>47</v>
      </c>
      <c r="G4" s="100" t="s">
        <v>48</v>
      </c>
      <c r="H4" s="100"/>
      <c r="I4" s="100"/>
      <c r="J4" s="100"/>
      <c r="K4" s="100"/>
    </row>
    <row r="5" spans="1:11" ht="90" x14ac:dyDescent="0.25">
      <c r="A5" s="101"/>
      <c r="B5" s="101"/>
      <c r="C5" s="101"/>
      <c r="D5" s="100"/>
      <c r="E5" s="100"/>
      <c r="F5" s="100"/>
      <c r="G5" s="11" t="s">
        <v>49</v>
      </c>
      <c r="H5" s="11" t="s">
        <v>50</v>
      </c>
      <c r="I5" s="11" t="s">
        <v>51</v>
      </c>
      <c r="J5" s="12" t="s">
        <v>52</v>
      </c>
      <c r="K5" s="11" t="s">
        <v>53</v>
      </c>
    </row>
    <row r="6" spans="1:11" x14ac:dyDescent="0.25">
      <c r="A6" s="96" t="s">
        <v>54</v>
      </c>
      <c r="B6" s="1">
        <v>1.1000000000000001</v>
      </c>
      <c r="C6" s="1" t="s">
        <v>55</v>
      </c>
      <c r="D6" s="2"/>
      <c r="E6" s="2"/>
      <c r="F6" s="2"/>
      <c r="G6" s="2"/>
      <c r="H6" s="2"/>
      <c r="I6" s="2"/>
      <c r="J6" s="2"/>
      <c r="K6" s="2"/>
    </row>
    <row r="7" spans="1:11" x14ac:dyDescent="0.25">
      <c r="A7" s="97"/>
      <c r="B7" s="1">
        <v>1.2</v>
      </c>
      <c r="C7" s="1" t="s">
        <v>56</v>
      </c>
      <c r="D7" s="2"/>
      <c r="E7" s="2"/>
      <c r="F7" s="2"/>
      <c r="G7" s="2"/>
      <c r="H7" s="2"/>
      <c r="I7" s="2"/>
      <c r="J7" s="2"/>
      <c r="K7" s="2"/>
    </row>
    <row r="8" spans="1:11" x14ac:dyDescent="0.25">
      <c r="A8" s="97"/>
      <c r="B8" s="1">
        <v>1.3</v>
      </c>
      <c r="C8" s="1" t="s">
        <v>57</v>
      </c>
      <c r="D8" s="2">
        <v>153</v>
      </c>
      <c r="E8" s="2">
        <v>147</v>
      </c>
      <c r="F8" s="2">
        <v>5</v>
      </c>
      <c r="G8" s="2"/>
      <c r="H8" s="2"/>
      <c r="I8" s="2"/>
      <c r="J8" s="2"/>
      <c r="K8" s="2">
        <v>5</v>
      </c>
    </row>
    <row r="9" spans="1:11" x14ac:dyDescent="0.25">
      <c r="A9" s="97"/>
      <c r="B9" s="1">
        <v>1.4</v>
      </c>
      <c r="C9" s="1" t="s">
        <v>58</v>
      </c>
      <c r="D9" s="2"/>
      <c r="E9" s="2"/>
      <c r="F9" s="2"/>
      <c r="G9" s="2"/>
      <c r="H9" s="2"/>
      <c r="I9" s="2"/>
      <c r="J9" s="2"/>
      <c r="K9" s="2"/>
    </row>
    <row r="10" spans="1:11" s="8" customFormat="1" ht="45" x14ac:dyDescent="0.25">
      <c r="A10" s="97"/>
      <c r="B10" s="7">
        <v>1.5</v>
      </c>
      <c r="C10" s="9" t="s">
        <v>59</v>
      </c>
      <c r="D10" s="6"/>
      <c r="E10" s="6"/>
      <c r="F10" s="6"/>
      <c r="G10" s="6"/>
      <c r="H10" s="6"/>
      <c r="I10" s="6"/>
      <c r="J10" s="6"/>
      <c r="K10" s="6"/>
    </row>
    <row r="11" spans="1:11" ht="30" x14ac:dyDescent="0.25">
      <c r="A11" s="97"/>
      <c r="B11" s="1">
        <v>1.6</v>
      </c>
      <c r="C11" s="10" t="s">
        <v>60</v>
      </c>
      <c r="D11" s="2"/>
      <c r="E11" s="2"/>
      <c r="F11" s="2"/>
      <c r="G11" s="2"/>
      <c r="H11" s="2"/>
      <c r="I11" s="2"/>
      <c r="J11" s="2"/>
      <c r="K11" s="2"/>
    </row>
    <row r="12" spans="1:11" ht="30" hidden="1" x14ac:dyDescent="0.25">
      <c r="A12" s="97"/>
      <c r="B12" s="1">
        <v>1.7</v>
      </c>
      <c r="C12" s="10" t="s">
        <v>61</v>
      </c>
      <c r="D12" s="2"/>
      <c r="E12" s="2"/>
      <c r="F12" s="2"/>
      <c r="G12" s="2"/>
      <c r="H12" s="2"/>
      <c r="I12" s="2"/>
      <c r="J12" s="2"/>
      <c r="K12" s="2"/>
    </row>
    <row r="13" spans="1:11" ht="30" hidden="1" x14ac:dyDescent="0.25">
      <c r="A13" s="97"/>
      <c r="B13" s="1">
        <v>1.8</v>
      </c>
      <c r="C13" s="10" t="s">
        <v>62</v>
      </c>
      <c r="D13" s="2"/>
      <c r="E13" s="2"/>
      <c r="F13" s="2"/>
      <c r="G13" s="2"/>
      <c r="H13" s="2"/>
      <c r="I13" s="2"/>
      <c r="J13" s="2"/>
      <c r="K13" s="2"/>
    </row>
    <row r="14" spans="1:11" ht="30" hidden="1" x14ac:dyDescent="0.25">
      <c r="A14" s="97"/>
      <c r="B14" s="1">
        <v>1.9</v>
      </c>
      <c r="C14" s="10" t="s">
        <v>63</v>
      </c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97"/>
      <c r="B15" s="3" t="s">
        <v>64</v>
      </c>
      <c r="C15" s="1" t="s">
        <v>65</v>
      </c>
      <c r="D15" s="2"/>
      <c r="E15" s="2"/>
      <c r="F15" s="2"/>
      <c r="G15" s="2"/>
      <c r="H15" s="2"/>
      <c r="I15" s="2"/>
      <c r="J15" s="2"/>
      <c r="K15" s="2"/>
    </row>
    <row r="16" spans="1:11" x14ac:dyDescent="0.25">
      <c r="A16" s="97"/>
      <c r="B16" s="1">
        <v>1.1100000000000001</v>
      </c>
      <c r="C16" s="1" t="s">
        <v>66</v>
      </c>
      <c r="D16" s="2">
        <v>8</v>
      </c>
      <c r="E16" s="2">
        <v>8</v>
      </c>
      <c r="F16" s="2">
        <v>0</v>
      </c>
      <c r="G16" s="2"/>
      <c r="H16" s="2"/>
      <c r="I16" s="2"/>
      <c r="J16" s="2"/>
      <c r="K16" s="2"/>
    </row>
    <row r="17" spans="1:11" x14ac:dyDescent="0.25">
      <c r="A17" s="98"/>
      <c r="B17" s="1"/>
      <c r="C17" s="1" t="s">
        <v>67</v>
      </c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99" t="s">
        <v>68</v>
      </c>
      <c r="B18" s="1">
        <v>2.1</v>
      </c>
      <c r="C18" s="1" t="s">
        <v>69</v>
      </c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99"/>
      <c r="B19" s="1">
        <v>2.2000000000000002</v>
      </c>
      <c r="C19" s="1" t="s">
        <v>70</v>
      </c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99"/>
      <c r="B20" s="1">
        <v>2.2999999999999998</v>
      </c>
      <c r="C20" s="1" t="s">
        <v>71</v>
      </c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1"/>
      <c r="B21" s="1"/>
      <c r="C21" s="1" t="s">
        <v>67</v>
      </c>
      <c r="D21" s="2">
        <f>+D8+D16</f>
        <v>161</v>
      </c>
      <c r="E21" s="2">
        <f t="shared" ref="E21:K21" si="0">+E8+E16</f>
        <v>155</v>
      </c>
      <c r="F21" s="2">
        <f t="shared" si="0"/>
        <v>5</v>
      </c>
      <c r="G21" s="2">
        <f t="shared" si="0"/>
        <v>0</v>
      </c>
      <c r="H21" s="2">
        <f t="shared" si="0"/>
        <v>0</v>
      </c>
      <c r="I21" s="2">
        <f t="shared" si="0"/>
        <v>0</v>
      </c>
      <c r="J21" s="2">
        <f t="shared" si="0"/>
        <v>0</v>
      </c>
      <c r="K21" s="2">
        <f t="shared" si="0"/>
        <v>5</v>
      </c>
    </row>
    <row r="24" spans="1:11" s="5" customFormat="1" ht="12.75" x14ac:dyDescent="0.25">
      <c r="A24" s="87" t="s">
        <v>118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</row>
  </sheetData>
  <mergeCells count="12">
    <mergeCell ref="A24:K24"/>
    <mergeCell ref="A2:K2"/>
    <mergeCell ref="A6:A17"/>
    <mergeCell ref="A18:A20"/>
    <mergeCell ref="G4:K4"/>
    <mergeCell ref="D4:D5"/>
    <mergeCell ref="E4:E5"/>
    <mergeCell ref="F4:F5"/>
    <mergeCell ref="A4:A5"/>
    <mergeCell ref="B4:B5"/>
    <mergeCell ref="C4:C5"/>
    <mergeCell ref="I3:K3"/>
  </mergeCells>
  <pageMargins left="0.21" right="0.17" top="1.45" bottom="0.28999999999999998" header="0.3" footer="0.16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I14" sqref="I14"/>
    </sheetView>
  </sheetViews>
  <sheetFormatPr defaultRowHeight="12.75" x14ac:dyDescent="0.2"/>
  <cols>
    <col min="1" max="1" width="5.140625" style="4" customWidth="1"/>
    <col min="2" max="2" width="51.42578125" style="4" customWidth="1"/>
    <col min="3" max="3" width="19" style="4" customWidth="1"/>
    <col min="4" max="4" width="16.5703125" style="4" customWidth="1"/>
    <col min="5" max="5" width="17.42578125" style="4" customWidth="1"/>
    <col min="6" max="6" width="18.140625" style="4" customWidth="1"/>
    <col min="7" max="7" width="26.5703125" style="4" customWidth="1"/>
    <col min="8" max="16384" width="9.140625" style="4"/>
  </cols>
  <sheetData>
    <row r="2" spans="1:7" x14ac:dyDescent="0.2">
      <c r="A2" s="89" t="s">
        <v>96</v>
      </c>
      <c r="B2" s="89"/>
      <c r="C2" s="89"/>
      <c r="D2" s="89"/>
      <c r="E2" s="89"/>
      <c r="F2" s="89"/>
    </row>
    <row r="3" spans="1:7" x14ac:dyDescent="0.2">
      <c r="A3" s="47"/>
      <c r="B3" s="47"/>
      <c r="C3" s="47"/>
      <c r="D3" s="47"/>
      <c r="E3" s="47"/>
      <c r="F3" s="47"/>
    </row>
    <row r="4" spans="1:7" x14ac:dyDescent="0.2">
      <c r="E4" s="108" t="s">
        <v>152</v>
      </c>
      <c r="F4" s="108"/>
      <c r="G4" s="108"/>
    </row>
    <row r="5" spans="1:7" ht="15" customHeight="1" x14ac:dyDescent="0.2">
      <c r="A5" s="102" t="s">
        <v>78</v>
      </c>
      <c r="B5" s="102" t="s">
        <v>79</v>
      </c>
      <c r="C5" s="67" t="s">
        <v>80</v>
      </c>
      <c r="D5" s="104" t="s">
        <v>81</v>
      </c>
      <c r="E5" s="105"/>
      <c r="F5" s="67" t="s">
        <v>82</v>
      </c>
      <c r="G5" s="68"/>
    </row>
    <row r="6" spans="1:7" x14ac:dyDescent="0.2">
      <c r="A6" s="103"/>
      <c r="B6" s="103"/>
      <c r="C6" s="67" t="s">
        <v>83</v>
      </c>
      <c r="D6" s="106" t="s">
        <v>84</v>
      </c>
      <c r="E6" s="107"/>
      <c r="F6" s="67" t="s">
        <v>85</v>
      </c>
      <c r="G6" s="68"/>
    </row>
    <row r="7" spans="1:7" x14ac:dyDescent="0.2">
      <c r="A7" s="59">
        <v>1</v>
      </c>
      <c r="B7" s="69" t="s">
        <v>86</v>
      </c>
      <c r="C7" s="50">
        <f>+C8</f>
        <v>3695098900</v>
      </c>
      <c r="D7" s="81">
        <v>2459120500</v>
      </c>
      <c r="E7" s="81">
        <v>2348433497.5100002</v>
      </c>
      <c r="F7" s="51">
        <f t="shared" ref="F7" si="0">+F8</f>
        <v>110687002.48999999</v>
      </c>
      <c r="G7" s="64"/>
    </row>
    <row r="8" spans="1:7" x14ac:dyDescent="0.2">
      <c r="A8" s="59">
        <v>2</v>
      </c>
      <c r="B8" s="69" t="s">
        <v>101</v>
      </c>
      <c r="C8" s="50">
        <f>+C9+C20</f>
        <v>3695098900</v>
      </c>
      <c r="D8" s="81">
        <v>2459120500</v>
      </c>
      <c r="E8" s="81">
        <v>2348433497.5100002</v>
      </c>
      <c r="F8" s="51">
        <f t="shared" ref="F8" si="1">+F9+F20</f>
        <v>110687002.48999999</v>
      </c>
      <c r="G8" s="70"/>
    </row>
    <row r="9" spans="1:7" x14ac:dyDescent="0.2">
      <c r="A9" s="59">
        <v>3</v>
      </c>
      <c r="B9" s="69" t="s">
        <v>87</v>
      </c>
      <c r="C9" s="50">
        <f>+C10+C11+C12+C13+C14+C15+C16+C17+C18</f>
        <v>3426779200</v>
      </c>
      <c r="D9" s="81">
        <v>2451720500</v>
      </c>
      <c r="E9" s="81">
        <v>2344913497.5100002</v>
      </c>
      <c r="F9" s="51">
        <f t="shared" ref="F9" si="2">+F10+F11+F12+F13+F14+F15+F16+F17+F18</f>
        <v>106807002.48999999</v>
      </c>
      <c r="G9" s="70"/>
    </row>
    <row r="10" spans="1:7" s="5" customFormat="1" ht="28.5" customHeight="1" x14ac:dyDescent="0.25">
      <c r="A10" s="59">
        <v>4</v>
      </c>
      <c r="B10" s="71" t="s">
        <v>88</v>
      </c>
      <c r="C10" s="50">
        <v>2691213200</v>
      </c>
      <c r="D10" s="82">
        <v>1836734000</v>
      </c>
      <c r="E10" s="82">
        <v>1777713888</v>
      </c>
      <c r="F10" s="56">
        <f t="shared" ref="F10:F20" si="3">+D10-E10</f>
        <v>59020112</v>
      </c>
      <c r="G10" s="53" t="s">
        <v>156</v>
      </c>
    </row>
    <row r="11" spans="1:7" ht="16.5" customHeight="1" x14ac:dyDescent="0.2">
      <c r="A11" s="59">
        <v>5</v>
      </c>
      <c r="B11" s="69" t="s">
        <v>89</v>
      </c>
      <c r="C11" s="57">
        <v>69173300</v>
      </c>
      <c r="D11" s="82">
        <v>45018200</v>
      </c>
      <c r="E11" s="82">
        <v>42783140</v>
      </c>
      <c r="F11" s="56">
        <f t="shared" si="3"/>
        <v>2235060</v>
      </c>
      <c r="G11" s="53" t="s">
        <v>156</v>
      </c>
    </row>
    <row r="12" spans="1:7" s="5" customFormat="1" ht="27.75" customHeight="1" x14ac:dyDescent="0.25">
      <c r="A12" s="59">
        <v>6</v>
      </c>
      <c r="B12" s="71" t="s">
        <v>90</v>
      </c>
      <c r="C12" s="57">
        <v>96273700</v>
      </c>
      <c r="D12" s="82">
        <v>64101100</v>
      </c>
      <c r="E12" s="82">
        <v>62505414.799999997</v>
      </c>
      <c r="F12" s="56">
        <f t="shared" si="3"/>
        <v>1595685.200000003</v>
      </c>
      <c r="G12" s="58" t="s">
        <v>157</v>
      </c>
    </row>
    <row r="13" spans="1:7" s="5" customFormat="1" ht="27" customHeight="1" x14ac:dyDescent="0.2">
      <c r="A13" s="59">
        <v>7</v>
      </c>
      <c r="B13" s="71" t="s">
        <v>91</v>
      </c>
      <c r="C13" s="57">
        <v>117109500</v>
      </c>
      <c r="D13" s="81">
        <v>86350400</v>
      </c>
      <c r="E13" s="81">
        <v>83449019.710000008</v>
      </c>
      <c r="F13" s="56">
        <f t="shared" si="3"/>
        <v>2901380.2899999917</v>
      </c>
      <c r="G13" s="58" t="s">
        <v>149</v>
      </c>
    </row>
    <row r="14" spans="1:7" s="5" customFormat="1" ht="51" x14ac:dyDescent="0.25">
      <c r="A14" s="59">
        <v>8</v>
      </c>
      <c r="B14" s="71" t="s">
        <v>92</v>
      </c>
      <c r="C14" s="57">
        <v>64367200</v>
      </c>
      <c r="D14" s="82">
        <v>40476300</v>
      </c>
      <c r="E14" s="82">
        <v>28326030</v>
      </c>
      <c r="F14" s="56">
        <f t="shared" si="3"/>
        <v>12150270</v>
      </c>
      <c r="G14" s="58" t="s">
        <v>128</v>
      </c>
    </row>
    <row r="15" spans="1:7" s="5" customFormat="1" ht="76.5" x14ac:dyDescent="0.25">
      <c r="A15" s="59">
        <v>9</v>
      </c>
      <c r="B15" s="71" t="s">
        <v>93</v>
      </c>
      <c r="C15" s="57">
        <v>355913800</v>
      </c>
      <c r="D15" s="82">
        <v>352413800</v>
      </c>
      <c r="E15" s="82">
        <v>339693619</v>
      </c>
      <c r="F15" s="56">
        <f t="shared" si="3"/>
        <v>12720181</v>
      </c>
      <c r="G15" s="58" t="s">
        <v>141</v>
      </c>
    </row>
    <row r="16" spans="1:7" s="5" customFormat="1" ht="25.5" x14ac:dyDescent="0.2">
      <c r="A16" s="59">
        <v>10</v>
      </c>
      <c r="B16" s="71" t="s">
        <v>94</v>
      </c>
      <c r="C16" s="57">
        <v>4251800</v>
      </c>
      <c r="D16" s="81">
        <v>2650000</v>
      </c>
      <c r="E16" s="81">
        <v>0</v>
      </c>
      <c r="F16" s="56">
        <f t="shared" si="3"/>
        <v>2650000</v>
      </c>
      <c r="G16" s="58" t="s">
        <v>157</v>
      </c>
    </row>
    <row r="17" spans="1:7" s="5" customFormat="1" ht="27.75" customHeight="1" x14ac:dyDescent="0.25">
      <c r="A17" s="59">
        <v>11</v>
      </c>
      <c r="B17" s="71" t="s">
        <v>95</v>
      </c>
      <c r="C17" s="57">
        <v>17762700</v>
      </c>
      <c r="D17" s="82">
        <v>17762700</v>
      </c>
      <c r="E17" s="82">
        <v>8671786</v>
      </c>
      <c r="F17" s="56">
        <f t="shared" si="3"/>
        <v>9090914</v>
      </c>
      <c r="G17" s="58" t="s">
        <v>157</v>
      </c>
    </row>
    <row r="18" spans="1:7" s="5" customFormat="1" ht="28.5" customHeight="1" x14ac:dyDescent="0.2">
      <c r="A18" s="59">
        <v>12</v>
      </c>
      <c r="B18" s="71" t="s">
        <v>15</v>
      </c>
      <c r="C18" s="57">
        <v>10714000</v>
      </c>
      <c r="D18" s="81">
        <v>6214000</v>
      </c>
      <c r="E18" s="81">
        <v>1770600</v>
      </c>
      <c r="F18" s="56">
        <f t="shared" si="3"/>
        <v>4443400</v>
      </c>
      <c r="G18" s="58" t="s">
        <v>157</v>
      </c>
    </row>
    <row r="19" spans="1:7" x14ac:dyDescent="0.2">
      <c r="A19" s="59">
        <v>13</v>
      </c>
      <c r="B19" s="69"/>
      <c r="C19" s="57"/>
      <c r="D19" s="81"/>
      <c r="E19" s="81"/>
      <c r="F19" s="56">
        <f t="shared" si="3"/>
        <v>0</v>
      </c>
      <c r="G19" s="54"/>
    </row>
    <row r="20" spans="1:7" s="5" customFormat="1" ht="27.75" customHeight="1" x14ac:dyDescent="0.2">
      <c r="A20" s="59">
        <v>14</v>
      </c>
      <c r="B20" s="71" t="s">
        <v>100</v>
      </c>
      <c r="C20" s="57">
        <v>268319700</v>
      </c>
      <c r="D20" s="81">
        <v>7400000</v>
      </c>
      <c r="E20" s="81">
        <v>3520000</v>
      </c>
      <c r="F20" s="56">
        <f t="shared" si="3"/>
        <v>3880000</v>
      </c>
      <c r="G20" s="58" t="s">
        <v>157</v>
      </c>
    </row>
    <row r="21" spans="1:7" s="5" customFormat="1" x14ac:dyDescent="0.2">
      <c r="A21" s="59">
        <v>15</v>
      </c>
      <c r="B21" s="71" t="s">
        <v>99</v>
      </c>
      <c r="C21" s="57"/>
      <c r="D21" s="81"/>
      <c r="E21" s="81"/>
      <c r="F21" s="56"/>
      <c r="G21" s="54"/>
    </row>
    <row r="22" spans="1:7" s="5" customFormat="1" x14ac:dyDescent="0.25">
      <c r="A22" s="59">
        <v>16</v>
      </c>
      <c r="B22" s="71" t="s">
        <v>98</v>
      </c>
      <c r="C22" s="57">
        <f>+C20</f>
        <v>268319700</v>
      </c>
      <c r="D22" s="82">
        <v>7400000</v>
      </c>
      <c r="E22" s="82">
        <v>3520000</v>
      </c>
      <c r="F22" s="56">
        <f t="shared" ref="F22" si="4">+D22-E22</f>
        <v>3880000</v>
      </c>
      <c r="G22" s="54"/>
    </row>
    <row r="26" spans="1:7" x14ac:dyDescent="0.2">
      <c r="A26" s="89" t="s">
        <v>118</v>
      </c>
      <c r="B26" s="89"/>
      <c r="C26" s="89"/>
      <c r="D26" s="89"/>
      <c r="E26" s="89"/>
      <c r="F26" s="89"/>
      <c r="G26" s="89"/>
    </row>
  </sheetData>
  <mergeCells count="7">
    <mergeCell ref="A26:G26"/>
    <mergeCell ref="A2:F2"/>
    <mergeCell ref="B5:B6"/>
    <mergeCell ref="A5:A6"/>
    <mergeCell ref="D5:E5"/>
    <mergeCell ref="D6:E6"/>
    <mergeCell ref="E4:G4"/>
  </mergeCells>
  <pageMargins left="0.63" right="0.17" top="1.38" bottom="0.75" header="0.87" footer="0.3"/>
  <pageSetup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L7" sqref="L7"/>
    </sheetView>
  </sheetViews>
  <sheetFormatPr defaultRowHeight="15" x14ac:dyDescent="0.25"/>
  <cols>
    <col min="1" max="1" width="3.85546875" style="8" customWidth="1"/>
    <col min="2" max="2" width="13.28515625" customWidth="1"/>
    <col min="3" max="3" width="10.140625" customWidth="1"/>
    <col min="4" max="4" width="9.7109375" style="13" customWidth="1"/>
    <col min="5" max="5" width="6.7109375" style="17" customWidth="1"/>
    <col min="6" max="6" width="19.5703125" customWidth="1"/>
    <col min="7" max="7" width="13.28515625" customWidth="1"/>
    <col min="8" max="8" width="14.42578125" customWidth="1"/>
    <col min="9" max="9" width="26.28515625" customWidth="1"/>
  </cols>
  <sheetData>
    <row r="1" spans="1:9" x14ac:dyDescent="0.25">
      <c r="A1" s="95" t="s">
        <v>138</v>
      </c>
      <c r="B1" s="95"/>
      <c r="C1" s="95"/>
      <c r="D1" s="95"/>
      <c r="E1" s="95"/>
      <c r="F1" s="95"/>
      <c r="G1" s="95"/>
      <c r="H1" s="95"/>
      <c r="I1" s="95"/>
    </row>
    <row r="2" spans="1:9" x14ac:dyDescent="0.25">
      <c r="A2" s="43"/>
      <c r="B2" s="43"/>
      <c r="C2" s="43"/>
      <c r="D2" s="43"/>
      <c r="E2" s="43"/>
      <c r="F2" s="43"/>
      <c r="G2" s="43"/>
      <c r="H2" s="43"/>
      <c r="I2" s="43"/>
    </row>
    <row r="3" spans="1:9" x14ac:dyDescent="0.25">
      <c r="D3" s="109" t="s">
        <v>117</v>
      </c>
      <c r="E3" s="109"/>
      <c r="F3" s="109"/>
      <c r="G3" s="109"/>
      <c r="H3" s="108" t="s">
        <v>152</v>
      </c>
      <c r="I3" s="108"/>
    </row>
    <row r="4" spans="1:9" s="8" customFormat="1" ht="90.75" customHeight="1" x14ac:dyDescent="0.25">
      <c r="A4" s="46" t="s">
        <v>135</v>
      </c>
      <c r="B4" s="45" t="s">
        <v>18</v>
      </c>
      <c r="C4" s="45" t="s">
        <v>106</v>
      </c>
      <c r="D4" s="45" t="s">
        <v>19</v>
      </c>
      <c r="E4" s="45" t="s">
        <v>137</v>
      </c>
      <c r="F4" s="45" t="s">
        <v>107</v>
      </c>
      <c r="G4" s="45" t="s">
        <v>108</v>
      </c>
      <c r="H4" s="45" t="s">
        <v>115</v>
      </c>
      <c r="I4" s="45" t="s">
        <v>116</v>
      </c>
    </row>
    <row r="5" spans="1:9" s="8" customFormat="1" ht="120.75" customHeight="1" x14ac:dyDescent="0.25">
      <c r="A5" s="6">
        <v>1</v>
      </c>
      <c r="B5" s="9" t="s">
        <v>109</v>
      </c>
      <c r="C5" s="15">
        <v>71071.399999999994</v>
      </c>
      <c r="D5" s="16">
        <f>8140+27368+26279+3960</f>
        <v>65747</v>
      </c>
      <c r="E5" s="14" t="s">
        <v>120</v>
      </c>
      <c r="F5" s="36" t="s">
        <v>123</v>
      </c>
      <c r="G5" s="14" t="s">
        <v>130</v>
      </c>
      <c r="H5" s="14" t="s">
        <v>131</v>
      </c>
      <c r="I5" s="14" t="s">
        <v>133</v>
      </c>
    </row>
    <row r="6" spans="1:9" ht="122.25" customHeight="1" x14ac:dyDescent="0.25">
      <c r="A6" s="6">
        <v>2</v>
      </c>
      <c r="B6" s="7" t="s">
        <v>110</v>
      </c>
      <c r="C6" s="15">
        <v>21996.3</v>
      </c>
      <c r="D6" s="16">
        <v>21996.3</v>
      </c>
      <c r="E6" s="6" t="s">
        <v>119</v>
      </c>
      <c r="F6" s="14" t="s">
        <v>121</v>
      </c>
      <c r="G6" s="14" t="s">
        <v>136</v>
      </c>
      <c r="H6" s="35" t="s">
        <v>132</v>
      </c>
      <c r="I6" s="14" t="s">
        <v>134</v>
      </c>
    </row>
    <row r="7" spans="1:9" ht="44.25" customHeight="1" x14ac:dyDescent="0.25">
      <c r="A7" s="6">
        <v>3</v>
      </c>
      <c r="B7" s="9" t="s">
        <v>111</v>
      </c>
      <c r="C7" s="15">
        <v>39676.199999999997</v>
      </c>
      <c r="D7" s="16">
        <f>+C7</f>
        <v>39676.199999999997</v>
      </c>
      <c r="E7" s="6" t="s">
        <v>119</v>
      </c>
      <c r="F7" s="9" t="s">
        <v>122</v>
      </c>
      <c r="G7" s="9" t="s">
        <v>139</v>
      </c>
      <c r="H7" s="14" t="s">
        <v>140</v>
      </c>
      <c r="I7" s="14"/>
    </row>
    <row r="8" spans="1:9" s="8" customFormat="1" ht="60" x14ac:dyDescent="0.25">
      <c r="A8" s="6">
        <v>4</v>
      </c>
      <c r="B8" s="9" t="s">
        <v>124</v>
      </c>
      <c r="C8" s="34">
        <v>3771.4</v>
      </c>
      <c r="D8" s="63">
        <v>3771.4</v>
      </c>
      <c r="E8" s="6" t="s">
        <v>125</v>
      </c>
      <c r="F8" s="7" t="s">
        <v>122</v>
      </c>
      <c r="G8" s="7"/>
      <c r="H8" s="7"/>
      <c r="I8" s="14" t="s">
        <v>129</v>
      </c>
    </row>
    <row r="9" spans="1:9" s="8" customFormat="1" x14ac:dyDescent="0.25">
      <c r="A9" s="38"/>
      <c r="B9" s="39"/>
      <c r="C9" s="40"/>
      <c r="D9" s="38"/>
      <c r="E9" s="38"/>
      <c r="F9" s="41"/>
      <c r="G9" s="41"/>
      <c r="H9" s="41"/>
      <c r="I9" s="42"/>
    </row>
    <row r="14" spans="1:9" s="4" customFormat="1" ht="12.75" x14ac:dyDescent="0.2">
      <c r="A14" s="89" t="s">
        <v>114</v>
      </c>
      <c r="B14" s="89"/>
      <c r="C14" s="89"/>
      <c r="D14" s="89"/>
      <c r="E14" s="89"/>
      <c r="F14" s="89"/>
      <c r="G14" s="89"/>
      <c r="H14" s="89"/>
      <c r="I14" s="89"/>
    </row>
  </sheetData>
  <mergeCells count="4">
    <mergeCell ref="D3:G3"/>
    <mergeCell ref="A14:I14"/>
    <mergeCell ref="H3:I3"/>
    <mergeCell ref="A1:I1"/>
  </mergeCells>
  <pageMargins left="0.34" right="0.16" top="1.1000000000000001" bottom="0.75" header="0.3" footer="0.3"/>
  <pageSetup scale="8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M28" sqref="M2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tusuv</vt:lpstr>
      <vt:lpstr>Sheet2</vt:lpstr>
      <vt:lpstr>Sheet3</vt:lpstr>
      <vt:lpstr>5 saya</vt:lpstr>
      <vt:lpstr>tsalingaas busad</vt:lpstr>
      <vt:lpstr>oron toonii medee</vt:lpstr>
      <vt:lpstr>Tusviin oorchlolt</vt:lpstr>
      <vt:lpstr>тендерын мэдээлэл </vt:lpstr>
      <vt:lpstr>Sheet1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User</cp:lastModifiedBy>
  <cp:lastPrinted>2021-09-01T09:03:03Z</cp:lastPrinted>
  <dcterms:created xsi:type="dcterms:W3CDTF">2017-11-02T07:57:48Z</dcterms:created>
  <dcterms:modified xsi:type="dcterms:W3CDTF">2021-09-01T09:11:26Z</dcterms:modified>
</cp:coreProperties>
</file>