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huu\shilen dans\2019 on\"/>
    </mc:Choice>
  </mc:AlternateContent>
  <bookViews>
    <workbookView xWindow="240" yWindow="60" windowWidth="20115" windowHeight="10545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62913"/>
</workbook>
</file>

<file path=xl/calcChain.xml><?xml version="1.0" encoding="utf-8"?>
<calcChain xmlns="http://schemas.openxmlformats.org/spreadsheetml/2006/main">
  <c r="D13" i="2" l="1"/>
  <c r="D12" i="2"/>
  <c r="D11" i="2"/>
  <c r="F24" i="6" l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D21" i="2" l="1"/>
  <c r="C21" i="2"/>
  <c r="E30" i="1" l="1"/>
  <c r="F31" i="1" s="1"/>
  <c r="C19" i="6" l="1"/>
  <c r="C18" i="6"/>
  <c r="C17" i="1"/>
  <c r="C16" i="1"/>
  <c r="D7" i="7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9" i="1"/>
  <c r="F30" i="1" s="1"/>
  <c r="C12" i="2" l="1"/>
  <c r="C11" i="2"/>
  <c r="C24" i="6"/>
  <c r="F7" i="1"/>
  <c r="F23" i="4" l="1"/>
  <c r="G23" i="4"/>
  <c r="H23" i="4"/>
  <c r="I23" i="4"/>
  <c r="J23" i="4"/>
  <c r="K23" i="4"/>
  <c r="E23" i="4" l="1"/>
  <c r="D23" i="4"/>
</calcChain>
</file>

<file path=xl/sharedStrings.xml><?xml version="1.0" encoding="utf-8"?>
<sst xmlns="http://schemas.openxmlformats.org/spreadsheetml/2006/main" count="455" uniqueCount="238">
  <si>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</si>
  <si>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</si>
  <si>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</si>
  <si>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</si>
  <si>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</si>
  <si>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</si>
  <si>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</si>
  <si>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</si>
  <si>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</si>
  <si>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</si>
  <si>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</si>
  <si>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</si>
  <si>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</si>
  <si>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</si>
  <si>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</si>
  <si>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</si>
  <si>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</si>
  <si>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</si>
  <si>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</si>
  <si>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</si>
  <si>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</si>
  <si>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</si>
  <si>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</si>
  <si>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</si>
  <si>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</si>
  <si>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</si>
  <si>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</si>
  <si>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</si>
  <si>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</si>
  <si>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</si>
  <si>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</si>
  <si>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</si>
  <si>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</si>
  <si>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</si>
  <si>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</si>
  <si>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</si>
  <si>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</si>
  <si>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</si>
  <si>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</si>
  <si>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</si>
  <si>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</si>
  <si>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</si>
  <si>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</si>
  <si>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</si>
  <si>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</si>
  <si>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</si>
  <si>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</si>
  <si>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</si>
  <si>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</si>
  <si>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</si>
  <si>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</si>
  <si>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</si>
  <si>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</si>
  <si>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</si>
  <si>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</si>
  <si>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</si>
  <si>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</si>
  <si>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</si>
  <si>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</si>
  <si>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</si>
  <si>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</si>
  <si>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</si>
  <si>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</si>
  <si>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</si>
  <si>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</si>
  <si>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</si>
  <si>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</si>
  <si>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</si>
  <si>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</si>
  <si>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</si>
  <si>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</si>
  <si>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</si>
  <si>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</si>
  <si>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</si>
  <si>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</si>
  <si>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</si>
  <si>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</si>
  <si>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</si>
  <si>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</si>
  <si>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</si>
  <si>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</si>
  <si>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</si>
  <si>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</si>
  <si>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</si>
  <si>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</si>
  <si>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</si>
  <si>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</si>
  <si>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</si>
  <si>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</si>
  <si>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</si>
  <si>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</si>
  <si>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</si>
  <si>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</si>
  <si>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</si>
  <si>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</si>
  <si>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</si>
  <si>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</si>
  <si>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</si>
  <si>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</si>
  <si>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</si>
  <si>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</si>
  <si>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</si>
  <si>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</si>
  <si>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</si>
  <si>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</si>
  <si>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</si>
  <si>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</si>
  <si>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</si>
  <si>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</si>
  <si>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</si>
  <si>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</si>
  <si>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</si>
  <si>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</si>
  <si>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</si>
  <si>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</si>
  <si>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</si>
  <si>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</si>
  <si>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</si>
  <si>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</si>
  <si>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</si>
  <si>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........................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</si>
  <si>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</si>
  <si>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</si>
  <si>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</si>
  <si>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</si>
  <si>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</si>
  <si>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</si>
  <si>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</si>
  <si>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</si>
  <si>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</si>
  <si>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</si>
  <si>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</si>
  <si>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</si>
  <si>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</si>
  <si>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</si>
  <si>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</si>
  <si>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</si>
  <si>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</si>
  <si>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</si>
  <si>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</si>
  <si>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</si>
  <si>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</si>
  <si>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</si>
  <si>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</si>
  <si>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</si>
  <si>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</si>
  <si>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</si>
  <si>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</si>
  <si>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</si>
  <si>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</si>
  <si>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</si>
  <si>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</si>
  <si>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</si>
  <si>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</si>
  <si>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</si>
  <si>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.</t>
  </si>
  <si>
    <t>2019</t>
  </si>
  <si>
    <t>Камерын утасгүй сүлжээ</t>
  </si>
  <si>
    <t>МШУТөвийн тоног төхөөрөмж</t>
  </si>
  <si>
    <t>НТШ</t>
  </si>
  <si>
    <t>ХА</t>
  </si>
  <si>
    <t>Сүүлийн 2 жилийн санхүүгийн тайлан аудитлагдсан, өглөггүй, сүүлийн 2 жилд явуулсан ижил төстэй тендерийн арга хэмжээ</t>
  </si>
  <si>
    <t>36 сарын тэтгэмж Б.Энхтайван</t>
  </si>
  <si>
    <t>36 сарын тэтгэмж Э.Пүрэвсүрэн</t>
  </si>
  <si>
    <t>36 сарын тэтгэмж Ч.Бямбатогоо</t>
  </si>
  <si>
    <t>36 сарын тэтгэмж С.Цогтгэрэл</t>
  </si>
  <si>
    <t>36 сарын тэтгэмж Ц.Баярбямба</t>
  </si>
  <si>
    <t>УБ хот БЗД</t>
  </si>
  <si>
    <t>УБ хот БГД</t>
  </si>
  <si>
    <t>УБ хот СХД</t>
  </si>
  <si>
    <t xml:space="preserve"> Сод монгол ХХК, Петровис ХХК, Шунхлай трейд ХХК</t>
  </si>
  <si>
    <t>Үнийн санал ирээгүй</t>
  </si>
  <si>
    <t>Боди электроникс ХХК,</t>
  </si>
  <si>
    <t xml:space="preserve">ТШӨХ -д заасан материал дутуу ирүүлсэн. </t>
  </si>
  <si>
    <t xml:space="preserve"> Топика ХХК, мэдээллийн технологийн чиглэлийн худалдаа, үйлчилгээ эрхэлдэг.</t>
  </si>
  <si>
    <t>Мэргэжлийн чихэвч</t>
  </si>
  <si>
    <t>Нягтруулгын төхөөрөмж</t>
  </si>
  <si>
    <t>Компьютер</t>
  </si>
  <si>
    <t>Принтер</t>
  </si>
  <si>
    <t>Камерийн бичлэгийн төхөөрөмж</t>
  </si>
  <si>
    <t>Камерийн удирдлагын гар</t>
  </si>
  <si>
    <t>Энжинекс ХХК</t>
  </si>
  <si>
    <t>амжилтгүй</t>
  </si>
  <si>
    <t>багц 1</t>
  </si>
  <si>
    <t>багц2</t>
  </si>
  <si>
    <t>багц3</t>
  </si>
  <si>
    <t>багц4</t>
  </si>
  <si>
    <t>багц5</t>
  </si>
  <si>
    <t>багц6</t>
  </si>
  <si>
    <t>Боди электроникс ХХК,мэдээллийн технологийн чиглэлийн худалдаа, үйлчилгээ эрхэлдэг.</t>
  </si>
  <si>
    <t>Сод монгол ХХК, Шунхлай трейд ХХК нь ТШӨХ -д заасан баримт дутуу ирүүлсэн, Петровис ТБОНӨБАҮХАТХ-н 28.3 заалтаар хасагдсан.</t>
  </si>
  <si>
    <t>ТБОНӨБАҮХАТХ-н 28.3 заалтаар хасагдсан.</t>
  </si>
  <si>
    <t>Магнай трейд ХХК</t>
  </si>
  <si>
    <t xml:space="preserve">Саммит компьютерс технологи ХХК, </t>
  </si>
  <si>
    <t>Ажил олгогчоос олгох тэтгэмж урамшуулал, Тэтгэвэрт гарахад нь олгох тэтгэмж</t>
  </si>
  <si>
    <t>Хоол хүнсний зардалд 2019 оны нэгдүгээр сард хоол хүнсний зардлын төлөвлөгөөг хуваарьт өөрчлөлт оруулахдаа өндөр дүнтэй тавигдсанаас үлдэгдлийг их харагдуулж байгаа болно.Хоол хүнсний зардал нь ондоо бүрэн зарцуулагдана.</t>
  </si>
  <si>
    <t>Дарга: Б.Эрдэнэном</t>
  </si>
  <si>
    <t>Нягтлан бодогч Э.Чулуунцэцэг</t>
  </si>
  <si>
    <t>Төвийн байрны гадна фасадны засварын ажил</t>
  </si>
  <si>
    <t>Ногоон чандмань ХХК</t>
  </si>
  <si>
    <t>СБД, 8 дугаар хороо, 11-р хороолол,1-219 тоот</t>
  </si>
  <si>
    <t>Саммит компьютор технологи ХХК</t>
  </si>
  <si>
    <t>СБД, 6 дугаар хороо, их сургуулийн гудамж 6, утас 70073535</t>
  </si>
  <si>
    <t>Харьцуулалт амжилтгүй болсон тул Кэй эй эйч ХХК-тай гэрээ шууд байгуулсан. Энэ талаар Сангийн яамны Хууль эрх зүйн газрын худалдан авах ажиллагааны хэлтэст албан бичгээр мэдэгдсэн.</t>
  </si>
  <si>
    <t>Сүүлийн 1 жилийн санхүүгийн тайлан аудитлагдсан, өглөггүй, сүүлийн 2 жилд явуулсан ижил төстэй тендерийн арга хэмжээ, туршлагын мэдээлэл</t>
  </si>
  <si>
    <t>Гэрээний дүн,мян төг</t>
  </si>
  <si>
    <t>Батлагдсан төсөвт өртөг, мян төг</t>
  </si>
  <si>
    <t>Тендерийн орлого</t>
  </si>
  <si>
    <t>Тендерийн орлогыг 4 дүгээр улиралд зарцуулна.</t>
  </si>
  <si>
    <t>Нийт орлого</t>
  </si>
  <si>
    <t>Би си ти ХХК</t>
  </si>
  <si>
    <t>Энжинэкс ХХК</t>
  </si>
  <si>
    <t>УБЦТС Чингэлтэй ХҮТ</t>
  </si>
  <si>
    <t>Төрийн банк</t>
  </si>
  <si>
    <t>УБ хот, СБД,Энх тайвны өргөн чөлөө 50, 3 давхар Азмон төв</t>
  </si>
  <si>
    <t>УБ хот, БГД, 3 дугаар хороо, TST барилга 2 дугаар давхар 201 тоот</t>
  </si>
  <si>
    <t>үлдэгдэл</t>
  </si>
  <si>
    <t>"Багаж техник хэрэгсэл нийлүүлэх гэрээ" Нээлттэй тендер шалгаруулалтаар 20ш иж бүрэн компьютор нийлүүлэх</t>
  </si>
  <si>
    <t>"Багаж техник хэрэгсэл нийлүүлэх гэрээ" Нээлттэй тендер шалгаруулалтаар 72ш чихэвч,</t>
  </si>
  <si>
    <t>7 сарын цахилгааны төлбөр</t>
  </si>
  <si>
    <t>Хөрөнгө оруулалтын 423.8  сая,төгрөгийн санхүүжилт тавигдаагүй байна.</t>
  </si>
  <si>
    <t xml:space="preserve"> 2 алба хаагчын тушаал тэтгэвэрт гарах тушаал гараагүй байна. </t>
  </si>
  <si>
    <t>Нээлттэй тендер шалгаруулалтыг дахин зарлаж Би си ти ХХК-тай гэрээ байгуулж, барааг актаар хүлээн авсан.</t>
  </si>
  <si>
    <t xml:space="preserve">                                                           2019 ОНЫ 08 ДУГААР САР</t>
  </si>
  <si>
    <t>Баталагдсан орон тооноос 4 орон тоо дутуу ажилласан.</t>
  </si>
  <si>
    <t>2019 оны 9 дүгээр сард зарцуулагдана.</t>
  </si>
  <si>
    <t>ХАА ажиллагаа явагдаж байгаа ба 9 дүгээр сард бүрэн зарцуулагдана.</t>
  </si>
  <si>
    <t>Хөрөнгө оруулалт арга хэмжээний ажлын гүйцэтгэл 80%-тай хэрэгжиж байна.Ажлыг 100%-н гүйцэтгэлтэй хүлээж авсанаар санхүүжилт нээгдэнэ. Суурилуулалтыг хүлээлгэж өгөх хугацаа хуулийн дагуу 1 сараар хойшилсон.</t>
  </si>
  <si>
    <t>БИ СИ ТИ ХХК</t>
  </si>
  <si>
    <t>Бичлэгийн төхөөрөмжийн үнэ/тендерээр/</t>
  </si>
  <si>
    <t>Хаан</t>
  </si>
  <si>
    <t>2019 ОНЫ 08 ДУГААР САР</t>
  </si>
  <si>
    <t xml:space="preserve">          2019 ОНЫ 08 ДУГААР САР</t>
  </si>
  <si>
    <t xml:space="preserve">"Багаж техник хэрэгсэл нийлүүлэх гэрээ" Нээлттэй тендер шалгаруулалтаар 5 ш чихэвч, 20 ш иж бүрэн принтер  нийлүүлэх, удирдлагын гар 1ш, бичлэгийн төхөөхөмж 2ш, </t>
  </si>
  <si>
    <t>Шалгарсан компанитай гэрээ байгуулагдсан ба гүйцэтгэгч компаний ажлын гүйцэтгэл 80% явагдаж байна. Суурилуулалт хүлээлгэж өнөх хугацаа хуулийн дагуу 1 сараар хойшилсон.</t>
  </si>
  <si>
    <t xml:space="preserve">    2019 ОНЫ 08 дугаар сар</t>
  </si>
  <si>
    <t xml:space="preserve">     2019 ОНЫ 08 ДУГААР САР</t>
  </si>
  <si>
    <t xml:space="preserve">                                   2019 ОНЫ 08 ДУГААР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</si>
</sst>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3" fontId="1" fillId="4" borderId="1" xfId="1" applyFont="1" applyFill="1" applyBorder="1" applyAlignment="1">
      <alignment vertical="center"/>
    </xf>
    <xf numFmtId="43" fontId="1" fillId="0" borderId="1" xfId="1" applyFont="1" applyBorder="1"/>
    <xf numFmtId="43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43" fontId="1" fillId="0" borderId="1" xfId="0" applyNumberFormat="1" applyFont="1" applyBorder="1"/>
    <xf numFmtId="43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5" fontId="1" fillId="0" borderId="1" xfId="1" applyNumberFormat="1" applyFont="1" applyBorder="1"/>
    <xf numFmtId="165" fontId="1" fillId="0" borderId="1" xfId="0" applyNumberFormat="1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4" fillId="0" borderId="0" xfId="2" applyFont="1"/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4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right" vertical="center" wrapText="1"/>
    </xf>
    <xf numFmtId="0" fontId="4" fillId="0" borderId="8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0" fontId="6" fillId="0" borderId="0" xfId="0" applyFont="1"/>
    <xf numFmtId="4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I13" sqref="I13"/>
    </sheetView>
  </sheetViews>
  <sheetFormatPr defaultRowHeight="12.75" x14ac:dyDescent="0.25"/>
  <cols>
    <col min="1" max="1" width="5.85546875" style="66" customWidth="1"/>
    <col min="2" max="2" width="31.85546875" style="7" customWidth="1"/>
    <col min="3" max="3" width="16.140625" style="7" customWidth="1"/>
    <col min="4" max="4" width="16.28515625" style="7" customWidth="1"/>
    <col min="5" max="5" width="16.42578125" style="7" customWidth="1"/>
    <col min="6" max="6" width="14.5703125" style="7" customWidth="1"/>
    <col min="7" max="7" width="44" style="7" customWidth="1"/>
    <col min="8" max="16384" width="9.140625" style="7"/>
  </cols>
  <sheetData>
    <row r="2" spans="1:7" ht="15" customHeight="1" x14ac:dyDescent="0.25">
      <c r="A2" s="69" t="s">
        <v>77</v>
      </c>
      <c r="B2" s="69"/>
      <c r="C2" s="69"/>
      <c r="D2" s="69"/>
      <c r="E2" s="69"/>
      <c r="F2" s="69"/>
      <c r="G2" s="69"/>
    </row>
    <row r="3" spans="1:7" s="56" customFormat="1" ht="9" customHeight="1" x14ac:dyDescent="0.25">
      <c r="A3" s="55"/>
      <c r="B3" s="56" t="s">
        <v>196</v>
      </c>
      <c r="F3" s="57"/>
    </row>
    <row r="4" spans="1:7" s="56" customFormat="1" hidden="1" x14ac:dyDescent="0.25">
      <c r="A4" s="55"/>
      <c r="B4" s="56" t="s">
        <v>197</v>
      </c>
    </row>
    <row r="5" spans="1:7" ht="17.25" customHeight="1" x14ac:dyDescent="0.25">
      <c r="E5" s="7" t="s">
        <v>223</v>
      </c>
    </row>
    <row r="6" spans="1:7" ht="29.25" customHeight="1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75</v>
      </c>
      <c r="G6" s="10" t="s">
        <v>101</v>
      </c>
    </row>
    <row r="7" spans="1:7" x14ac:dyDescent="0.2">
      <c r="A7" s="5">
        <v>42</v>
      </c>
      <c r="B7" s="6" t="s">
        <v>5</v>
      </c>
      <c r="C7" s="21">
        <v>3157874300</v>
      </c>
      <c r="D7" s="68">
        <v>2674910400</v>
      </c>
      <c r="E7" s="68">
        <v>2066845228.9400001</v>
      </c>
      <c r="F7" s="4">
        <f>+D7-E7</f>
        <v>608065171.05999994</v>
      </c>
      <c r="G7" s="72" t="s">
        <v>220</v>
      </c>
    </row>
    <row r="8" spans="1:7" x14ac:dyDescent="0.2">
      <c r="A8" s="5">
        <v>43</v>
      </c>
      <c r="B8" s="6" t="s">
        <v>6</v>
      </c>
      <c r="C8" s="21">
        <v>3157874300</v>
      </c>
      <c r="D8" s="68">
        <v>2251110400</v>
      </c>
      <c r="E8" s="68">
        <v>2066845228.9400001</v>
      </c>
      <c r="F8" s="4">
        <f t="shared" ref="F8:F22" si="0">+D8-E8</f>
        <v>184265171.05999994</v>
      </c>
      <c r="G8" s="73"/>
    </row>
    <row r="9" spans="1:7" x14ac:dyDescent="0.2">
      <c r="A9" s="5">
        <v>44</v>
      </c>
      <c r="B9" s="6" t="s">
        <v>7</v>
      </c>
      <c r="C9" s="21">
        <v>2870794900</v>
      </c>
      <c r="D9" s="68">
        <v>1964031000</v>
      </c>
      <c r="E9" s="68">
        <v>1880680138.9400001</v>
      </c>
      <c r="F9" s="4">
        <f t="shared" si="0"/>
        <v>83350861.059999943</v>
      </c>
      <c r="G9" s="74"/>
    </row>
    <row r="10" spans="1:7" ht="26.25" customHeight="1" x14ac:dyDescent="0.2">
      <c r="A10" s="5">
        <v>45</v>
      </c>
      <c r="B10" s="15" t="s">
        <v>8</v>
      </c>
      <c r="C10" s="21">
        <v>2389662900</v>
      </c>
      <c r="D10" s="68">
        <v>1593108800</v>
      </c>
      <c r="E10" s="68">
        <v>1569465956</v>
      </c>
      <c r="F10" s="4">
        <f t="shared" si="0"/>
        <v>23642844</v>
      </c>
      <c r="G10" s="70" t="s">
        <v>224</v>
      </c>
    </row>
    <row r="11" spans="1:7" ht="24" customHeight="1" x14ac:dyDescent="0.2">
      <c r="A11" s="5">
        <v>51</v>
      </c>
      <c r="B11" s="15" t="s">
        <v>9</v>
      </c>
      <c r="C11" s="21">
        <v>61723900</v>
      </c>
      <c r="D11" s="68">
        <v>41392700</v>
      </c>
      <c r="E11" s="68">
        <v>39320881</v>
      </c>
      <c r="F11" s="4">
        <f t="shared" si="0"/>
        <v>2071819</v>
      </c>
      <c r="G11" s="71"/>
    </row>
    <row r="12" spans="1:7" ht="25.5" x14ac:dyDescent="0.2">
      <c r="A12" s="5">
        <v>57</v>
      </c>
      <c r="B12" s="15" t="s">
        <v>10</v>
      </c>
      <c r="C12" s="21">
        <v>87925200</v>
      </c>
      <c r="D12" s="68">
        <v>58194800</v>
      </c>
      <c r="E12" s="68">
        <v>57657097.439999998</v>
      </c>
      <c r="F12" s="4">
        <f t="shared" si="0"/>
        <v>537702.56000000238</v>
      </c>
      <c r="G12" s="18" t="s">
        <v>225</v>
      </c>
    </row>
    <row r="13" spans="1:7" ht="18.75" customHeight="1" x14ac:dyDescent="0.2">
      <c r="A13" s="5">
        <v>62</v>
      </c>
      <c r="B13" s="6" t="s">
        <v>11</v>
      </c>
      <c r="C13" s="21">
        <v>127414500</v>
      </c>
      <c r="D13" s="68">
        <v>87032400</v>
      </c>
      <c r="E13" s="68">
        <v>83679131.5</v>
      </c>
      <c r="F13" s="4">
        <f t="shared" si="0"/>
        <v>3353268.5</v>
      </c>
      <c r="G13" s="18" t="s">
        <v>225</v>
      </c>
    </row>
    <row r="14" spans="1:7" ht="68.25" customHeight="1" x14ac:dyDescent="0.25">
      <c r="A14" s="5">
        <v>69</v>
      </c>
      <c r="B14" s="6" t="s">
        <v>76</v>
      </c>
      <c r="C14" s="21">
        <v>70217700</v>
      </c>
      <c r="D14" s="4">
        <v>51801600</v>
      </c>
      <c r="E14" s="4">
        <v>33996810</v>
      </c>
      <c r="F14" s="4">
        <f t="shared" si="0"/>
        <v>17804790</v>
      </c>
      <c r="G14" s="18" t="s">
        <v>195</v>
      </c>
    </row>
    <row r="15" spans="1:7" ht="26.25" customHeight="1" x14ac:dyDescent="0.25">
      <c r="A15" s="5">
        <v>73</v>
      </c>
      <c r="B15" s="6" t="s">
        <v>13</v>
      </c>
      <c r="C15" s="21">
        <v>103191600</v>
      </c>
      <c r="D15" s="4">
        <v>101841600</v>
      </c>
      <c r="E15" s="4">
        <v>88203217</v>
      </c>
      <c r="F15" s="4">
        <f t="shared" si="0"/>
        <v>13638383</v>
      </c>
      <c r="G15" s="18" t="s">
        <v>226</v>
      </c>
    </row>
    <row r="16" spans="1:7" x14ac:dyDescent="0.2">
      <c r="A16" s="5">
        <v>78</v>
      </c>
      <c r="B16" s="6" t="s">
        <v>14</v>
      </c>
      <c r="C16" s="21">
        <f>2366000+2500000+2500000</f>
        <v>7366000</v>
      </c>
      <c r="D16" s="68">
        <v>7366000</v>
      </c>
      <c r="E16" s="68">
        <v>2102600</v>
      </c>
      <c r="F16" s="4">
        <f t="shared" si="0"/>
        <v>5263400</v>
      </c>
      <c r="G16" s="18" t="s">
        <v>225</v>
      </c>
    </row>
    <row r="17" spans="1:7" ht="29.25" customHeight="1" x14ac:dyDescent="0.2">
      <c r="A17" s="5">
        <v>82</v>
      </c>
      <c r="B17" s="15" t="s">
        <v>15</v>
      </c>
      <c r="C17" s="21">
        <f>16142000-5000000</f>
        <v>11142000</v>
      </c>
      <c r="D17" s="68">
        <v>11142000</v>
      </c>
      <c r="E17" s="68">
        <v>3521046</v>
      </c>
      <c r="F17" s="4">
        <f t="shared" si="0"/>
        <v>7620954</v>
      </c>
      <c r="G17" s="18" t="s">
        <v>225</v>
      </c>
    </row>
    <row r="18" spans="1:7" ht="15" customHeight="1" x14ac:dyDescent="0.2">
      <c r="A18" s="5">
        <v>92</v>
      </c>
      <c r="B18" s="6" t="s">
        <v>16</v>
      </c>
      <c r="C18" s="21">
        <v>12151100</v>
      </c>
      <c r="D18" s="68">
        <v>12151100</v>
      </c>
      <c r="E18" s="68">
        <v>2733400</v>
      </c>
      <c r="F18" s="4">
        <f t="shared" si="0"/>
        <v>9417700</v>
      </c>
      <c r="G18" s="18" t="s">
        <v>225</v>
      </c>
    </row>
    <row r="19" spans="1:7" x14ac:dyDescent="0.2">
      <c r="A19" s="5"/>
      <c r="B19" s="6"/>
      <c r="C19" s="21"/>
      <c r="D19" s="68"/>
      <c r="E19" s="68"/>
      <c r="F19" s="4">
        <f t="shared" si="0"/>
        <v>0</v>
      </c>
      <c r="G19" s="11"/>
    </row>
    <row r="20" spans="1:7" ht="51" customHeight="1" x14ac:dyDescent="0.25">
      <c r="A20" s="5">
        <v>101</v>
      </c>
      <c r="B20" s="15" t="s">
        <v>194</v>
      </c>
      <c r="C20" s="21">
        <v>287079400</v>
      </c>
      <c r="D20" s="4">
        <v>287079400</v>
      </c>
      <c r="E20" s="4">
        <v>186165090</v>
      </c>
      <c r="F20" s="4">
        <f t="shared" si="0"/>
        <v>100914310</v>
      </c>
      <c r="G20" s="18" t="s">
        <v>221</v>
      </c>
    </row>
    <row r="21" spans="1:7" x14ac:dyDescent="0.2">
      <c r="A21" s="5"/>
      <c r="B21" s="6"/>
      <c r="C21" s="21"/>
      <c r="D21" s="68"/>
      <c r="E21" s="68"/>
      <c r="F21" s="4">
        <f t="shared" si="0"/>
        <v>0</v>
      </c>
      <c r="G21" s="11"/>
    </row>
    <row r="22" spans="1:7" ht="38.25" customHeight="1" x14ac:dyDescent="0.2">
      <c r="A22" s="5">
        <v>106</v>
      </c>
      <c r="B22" s="15" t="s">
        <v>194</v>
      </c>
      <c r="C22" s="21">
        <v>287079400</v>
      </c>
      <c r="D22" s="68">
        <v>287079400</v>
      </c>
      <c r="E22" s="68">
        <v>186165090</v>
      </c>
      <c r="F22" s="4">
        <f t="shared" si="0"/>
        <v>100914310</v>
      </c>
      <c r="G22" s="18" t="s">
        <v>221</v>
      </c>
    </row>
    <row r="23" spans="1:7" x14ac:dyDescent="0.25">
      <c r="A23" s="14"/>
      <c r="B23" s="11"/>
      <c r="C23" s="34"/>
      <c r="D23" s="11"/>
      <c r="E23" s="11"/>
      <c r="F23" s="4"/>
      <c r="G23" s="11"/>
    </row>
    <row r="24" spans="1:7" x14ac:dyDescent="0.25">
      <c r="A24" s="14"/>
      <c r="B24" s="11" t="s">
        <v>109</v>
      </c>
      <c r="C24" s="16">
        <v>324800000</v>
      </c>
      <c r="D24" s="16">
        <v>324800000</v>
      </c>
      <c r="E24" s="16"/>
      <c r="F24" s="4">
        <v>0</v>
      </c>
      <c r="G24" s="9"/>
    </row>
    <row r="25" spans="1:7" x14ac:dyDescent="0.25">
      <c r="A25" s="14"/>
      <c r="B25" s="11" t="s">
        <v>110</v>
      </c>
      <c r="C25" s="16">
        <v>324800000</v>
      </c>
      <c r="D25" s="16">
        <v>324800000</v>
      </c>
      <c r="E25" s="16"/>
      <c r="F25" s="4">
        <v>0</v>
      </c>
      <c r="G25" s="11"/>
    </row>
    <row r="26" spans="1:7" x14ac:dyDescent="0.25">
      <c r="A26" s="14"/>
      <c r="B26" s="11"/>
      <c r="C26" s="11"/>
      <c r="D26" s="11"/>
      <c r="E26" s="11"/>
      <c r="F26" s="4"/>
      <c r="G26" s="11"/>
    </row>
    <row r="27" spans="1:7" ht="63.75" x14ac:dyDescent="0.25">
      <c r="A27" s="14"/>
      <c r="B27" s="11" t="s">
        <v>111</v>
      </c>
      <c r="C27" s="16">
        <v>324800000</v>
      </c>
      <c r="D27" s="16">
        <v>324800000</v>
      </c>
      <c r="E27" s="16"/>
      <c r="F27" s="4">
        <v>0</v>
      </c>
      <c r="G27" s="9" t="s">
        <v>227</v>
      </c>
    </row>
    <row r="28" spans="1:7" x14ac:dyDescent="0.25">
      <c r="A28" s="14"/>
      <c r="B28" s="11" t="s">
        <v>207</v>
      </c>
      <c r="C28" s="16"/>
      <c r="D28" s="16"/>
      <c r="E28" s="16">
        <v>456500</v>
      </c>
      <c r="F28" s="4">
        <v>456500</v>
      </c>
      <c r="G28" s="11" t="s">
        <v>208</v>
      </c>
    </row>
    <row r="29" spans="1:7" ht="28.5" customHeight="1" x14ac:dyDescent="0.25">
      <c r="A29" s="14"/>
      <c r="B29" s="11" t="s">
        <v>108</v>
      </c>
      <c r="C29" s="4">
        <v>3157874300</v>
      </c>
      <c r="D29" s="4">
        <v>2674910400</v>
      </c>
      <c r="E29" s="4">
        <v>2251110400</v>
      </c>
      <c r="F29" s="17">
        <f>+D29-E29</f>
        <v>423800000</v>
      </c>
      <c r="G29" s="18" t="s">
        <v>220</v>
      </c>
    </row>
    <row r="30" spans="1:7" ht="19.5" customHeight="1" x14ac:dyDescent="0.25">
      <c r="A30" s="14"/>
      <c r="B30" s="11" t="s">
        <v>209</v>
      </c>
      <c r="C30" s="23"/>
      <c r="D30" s="11"/>
      <c r="E30" s="23">
        <f>+E28+E29</f>
        <v>2251566900</v>
      </c>
      <c r="F30" s="23">
        <f>+F28+F29</f>
        <v>424256500</v>
      </c>
      <c r="G30" s="11"/>
    </row>
    <row r="31" spans="1:7" ht="19.5" customHeight="1" x14ac:dyDescent="0.25">
      <c r="A31" s="63"/>
      <c r="B31" s="64"/>
      <c r="C31" s="65"/>
      <c r="D31" s="64"/>
      <c r="E31" s="65" t="s">
        <v>216</v>
      </c>
      <c r="F31" s="65">
        <f>+E30-E7</f>
        <v>184721671.05999994</v>
      </c>
      <c r="G31" s="64"/>
    </row>
    <row r="32" spans="1:7" ht="17.25" customHeight="1" x14ac:dyDescent="0.25">
      <c r="B32" s="7" t="s">
        <v>196</v>
      </c>
      <c r="F32" s="33"/>
    </row>
    <row r="33" spans="2:7" ht="18.75" customHeight="1" x14ac:dyDescent="0.25">
      <c r="B33" s="7" t="s">
        <v>197</v>
      </c>
      <c r="G33" s="33"/>
    </row>
    <row r="35" spans="2:7" x14ac:dyDescent="0.25">
      <c r="G35" s="33"/>
    </row>
  </sheetData>
  <mergeCells count="3">
    <mergeCell ref="A2:G2"/>
    <mergeCell ref="G10:G11"/>
    <mergeCell ref="G7:G9"/>
  </mergeCells>
  <pageMargins left="0.33" right="0.16" top="0.63" bottom="0.35" header="0.34" footer="0.16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26" sqref="D26"/>
    </sheetView>
  </sheetViews>
  <sheetFormatPr defaultRowHeight="12.75" x14ac:dyDescent="0.25"/>
  <cols>
    <col min="1" max="1" width="4.5703125" style="7" customWidth="1"/>
    <col min="2" max="2" width="28.5703125" style="7" customWidth="1"/>
    <col min="3" max="3" width="13.85546875" style="7" customWidth="1"/>
    <col min="4" max="4" width="15" style="7" customWidth="1"/>
    <col min="5" max="5" width="29.7109375" style="7" customWidth="1"/>
    <col min="6" max="6" width="33.5703125" style="7" customWidth="1"/>
    <col min="7" max="16384" width="9.140625" style="7"/>
  </cols>
  <sheetData>
    <row r="1" spans="1:6" x14ac:dyDescent="0.25">
      <c r="A1" s="69" t="s">
        <v>80</v>
      </c>
      <c r="B1" s="69"/>
      <c r="C1" s="69"/>
      <c r="D1" s="69"/>
      <c r="E1" s="69"/>
      <c r="F1" s="69"/>
    </row>
    <row r="2" spans="1:6" ht="12" customHeight="1" x14ac:dyDescent="0.25">
      <c r="A2" s="31"/>
      <c r="B2" s="31"/>
      <c r="C2" s="31"/>
      <c r="D2" s="31"/>
      <c r="E2" s="31"/>
      <c r="F2" s="31"/>
    </row>
    <row r="3" spans="1:6" x14ac:dyDescent="0.25">
      <c r="A3" s="42"/>
      <c r="B3" s="56" t="s">
        <v>196</v>
      </c>
      <c r="F3" s="33"/>
    </row>
    <row r="4" spans="1:6" x14ac:dyDescent="0.25">
      <c r="A4" s="42"/>
      <c r="B4" s="56" t="s">
        <v>197</v>
      </c>
    </row>
    <row r="5" spans="1:6" x14ac:dyDescent="0.2">
      <c r="F5" s="1" t="s">
        <v>232</v>
      </c>
    </row>
    <row r="6" spans="1:6" x14ac:dyDescent="0.25">
      <c r="A6" s="75" t="s">
        <v>17</v>
      </c>
      <c r="B6" s="76" t="s">
        <v>18</v>
      </c>
      <c r="C6" s="75" t="s">
        <v>19</v>
      </c>
      <c r="D6" s="76" t="s">
        <v>20</v>
      </c>
      <c r="E6" s="35" t="s">
        <v>21</v>
      </c>
      <c r="F6" s="35"/>
    </row>
    <row r="7" spans="1:6" x14ac:dyDescent="0.25">
      <c r="A7" s="75"/>
      <c r="B7" s="76"/>
      <c r="C7" s="75"/>
      <c r="D7" s="76"/>
      <c r="E7" s="36" t="s">
        <v>22</v>
      </c>
      <c r="F7" s="36" t="s">
        <v>23</v>
      </c>
    </row>
    <row r="8" spans="1:6" x14ac:dyDescent="0.2">
      <c r="A8" s="14">
        <v>1</v>
      </c>
      <c r="B8" s="11" t="s">
        <v>24</v>
      </c>
      <c r="C8" s="19">
        <v>74616100</v>
      </c>
      <c r="D8" s="22">
        <v>49397262.409999996</v>
      </c>
      <c r="E8" s="11" t="s">
        <v>25</v>
      </c>
      <c r="F8" s="11" t="s">
        <v>26</v>
      </c>
    </row>
    <row r="9" spans="1:6" x14ac:dyDescent="0.2">
      <c r="A9" s="14">
        <v>2</v>
      </c>
      <c r="B9" s="11" t="s">
        <v>27</v>
      </c>
      <c r="C9" s="19">
        <v>10098000</v>
      </c>
      <c r="D9" s="16">
        <v>6121830.7599999998</v>
      </c>
      <c r="E9" s="11" t="s">
        <v>28</v>
      </c>
      <c r="F9" s="11" t="s">
        <v>26</v>
      </c>
    </row>
    <row r="10" spans="1:6" x14ac:dyDescent="0.2">
      <c r="A10" s="14">
        <v>3</v>
      </c>
      <c r="B10" s="11" t="s">
        <v>12</v>
      </c>
      <c r="C10" s="19">
        <v>24577100</v>
      </c>
      <c r="D10" s="22">
        <v>16358365</v>
      </c>
      <c r="E10" s="11" t="s">
        <v>29</v>
      </c>
      <c r="F10" s="11" t="s">
        <v>30</v>
      </c>
    </row>
    <row r="11" spans="1:6" x14ac:dyDescent="0.25">
      <c r="A11" s="14">
        <v>4</v>
      </c>
      <c r="B11" s="11" t="s">
        <v>31</v>
      </c>
      <c r="C11" s="16">
        <f>5999917*12</f>
        <v>71999004</v>
      </c>
      <c r="D11" s="16">
        <f>5999917*2+5999917+5999917+5999917+5999917+5999917+5999917</f>
        <v>47999336</v>
      </c>
      <c r="E11" s="11" t="s">
        <v>32</v>
      </c>
      <c r="F11" s="11" t="s">
        <v>30</v>
      </c>
    </row>
    <row r="12" spans="1:6" ht="25.5" x14ac:dyDescent="0.25">
      <c r="A12" s="14">
        <v>5</v>
      </c>
      <c r="B12" s="9" t="s">
        <v>33</v>
      </c>
      <c r="C12" s="16">
        <f>460000*12</f>
        <v>5520000</v>
      </c>
      <c r="D12" s="16">
        <f>3026923.5-110000*4-209950*4+452945.9+410767.5+413971.8+414120</f>
        <v>3438928.6999999997</v>
      </c>
      <c r="E12" s="11" t="s">
        <v>34</v>
      </c>
      <c r="F12" s="11" t="s">
        <v>30</v>
      </c>
    </row>
    <row r="13" spans="1:6" ht="25.5" x14ac:dyDescent="0.25">
      <c r="A13" s="14">
        <v>6</v>
      </c>
      <c r="B13" s="9" t="s">
        <v>35</v>
      </c>
      <c r="C13" s="16">
        <v>42000000</v>
      </c>
      <c r="D13" s="16">
        <f>16775300+415000+600000+2065000+3275000+3045000</f>
        <v>26175300</v>
      </c>
      <c r="E13" s="9" t="s">
        <v>148</v>
      </c>
      <c r="F13" s="9" t="s">
        <v>149</v>
      </c>
    </row>
    <row r="14" spans="1:6" x14ac:dyDescent="0.2">
      <c r="A14" s="14">
        <v>7</v>
      </c>
      <c r="B14" s="11" t="s">
        <v>162</v>
      </c>
      <c r="C14" s="22">
        <v>46348249</v>
      </c>
      <c r="D14" s="22">
        <v>46348249</v>
      </c>
      <c r="E14" s="11" t="s">
        <v>162</v>
      </c>
      <c r="F14" s="11" t="s">
        <v>169</v>
      </c>
    </row>
    <row r="15" spans="1:6" x14ac:dyDescent="0.2">
      <c r="A15" s="14">
        <v>8</v>
      </c>
      <c r="B15" s="11" t="s">
        <v>163</v>
      </c>
      <c r="C15" s="27">
        <v>30994919</v>
      </c>
      <c r="D15" s="27">
        <v>30994919</v>
      </c>
      <c r="E15" s="11" t="s">
        <v>163</v>
      </c>
      <c r="F15" s="11" t="s">
        <v>168</v>
      </c>
    </row>
    <row r="16" spans="1:6" x14ac:dyDescent="0.2">
      <c r="A16" s="14">
        <v>9</v>
      </c>
      <c r="B16" s="11" t="s">
        <v>164</v>
      </c>
      <c r="C16" s="22">
        <v>11414884</v>
      </c>
      <c r="D16" s="22">
        <v>11414884</v>
      </c>
      <c r="E16" s="11" t="s">
        <v>164</v>
      </c>
      <c r="F16" s="11" t="s">
        <v>167</v>
      </c>
    </row>
    <row r="17" spans="1:6" x14ac:dyDescent="0.2">
      <c r="A17" s="14">
        <v>10</v>
      </c>
      <c r="B17" s="11" t="s">
        <v>166</v>
      </c>
      <c r="C17" s="27">
        <v>45671758</v>
      </c>
      <c r="D17" s="27">
        <v>45671758</v>
      </c>
      <c r="E17" s="11" t="s">
        <v>166</v>
      </c>
      <c r="F17" s="11" t="s">
        <v>167</v>
      </c>
    </row>
    <row r="18" spans="1:6" x14ac:dyDescent="0.2">
      <c r="A18" s="14">
        <v>11</v>
      </c>
      <c r="B18" s="11" t="s">
        <v>165</v>
      </c>
      <c r="C18" s="22">
        <v>48615280</v>
      </c>
      <c r="D18" s="22">
        <v>48615280</v>
      </c>
      <c r="E18" s="11" t="s">
        <v>165</v>
      </c>
      <c r="F18" s="11" t="s">
        <v>168</v>
      </c>
    </row>
    <row r="19" spans="1:6" ht="25.5" x14ac:dyDescent="0.25">
      <c r="A19" s="14">
        <v>12</v>
      </c>
      <c r="B19" s="9" t="s">
        <v>198</v>
      </c>
      <c r="C19" s="16">
        <v>13000000</v>
      </c>
      <c r="D19" s="16">
        <v>13000000</v>
      </c>
      <c r="E19" s="11" t="s">
        <v>199</v>
      </c>
      <c r="F19" s="9" t="s">
        <v>200</v>
      </c>
    </row>
    <row r="20" spans="1:6" ht="54" customHeight="1" x14ac:dyDescent="0.25">
      <c r="A20" s="14">
        <v>13</v>
      </c>
      <c r="B20" s="9" t="s">
        <v>217</v>
      </c>
      <c r="C20" s="16">
        <v>29317200</v>
      </c>
      <c r="D20" s="16">
        <v>29317200</v>
      </c>
      <c r="E20" s="11" t="s">
        <v>201</v>
      </c>
      <c r="F20" s="9" t="s">
        <v>202</v>
      </c>
    </row>
    <row r="21" spans="1:6" ht="51" x14ac:dyDescent="0.25">
      <c r="A21" s="14">
        <v>14</v>
      </c>
      <c r="B21" s="9" t="s">
        <v>218</v>
      </c>
      <c r="C21" s="23">
        <f>19245600+4741715</f>
        <v>23987315</v>
      </c>
      <c r="D21" s="23">
        <f>19245600+4741715</f>
        <v>23987315</v>
      </c>
      <c r="E21" s="9" t="s">
        <v>211</v>
      </c>
      <c r="F21" s="9" t="s">
        <v>214</v>
      </c>
    </row>
    <row r="22" spans="1:6" ht="76.5" x14ac:dyDescent="0.25">
      <c r="A22" s="14">
        <v>15</v>
      </c>
      <c r="B22" s="9" t="s">
        <v>233</v>
      </c>
      <c r="C22" s="23">
        <v>12545500</v>
      </c>
      <c r="D22" s="16">
        <v>12545500</v>
      </c>
      <c r="E22" s="9" t="s">
        <v>210</v>
      </c>
      <c r="F22" s="9" t="s">
        <v>215</v>
      </c>
    </row>
    <row r="24" spans="1:6" s="56" customFormat="1" x14ac:dyDescent="0.25">
      <c r="A24" s="55"/>
      <c r="B24" s="56" t="s">
        <v>196</v>
      </c>
      <c r="F24" s="57"/>
    </row>
    <row r="25" spans="1:6" s="56" customFormat="1" x14ac:dyDescent="0.25">
      <c r="A25" s="55"/>
      <c r="B25" s="56" t="s">
        <v>197</v>
      </c>
    </row>
  </sheetData>
  <mergeCells count="5">
    <mergeCell ref="A1:F1"/>
    <mergeCell ref="A6:A7"/>
    <mergeCell ref="B6:B7"/>
    <mergeCell ref="C6:C7"/>
    <mergeCell ref="D6:D7"/>
  </mergeCells>
  <pageMargins left="0.75" right="0.37" top="0.78740157480314965" bottom="0.78740157480314965" header="0.3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18" sqref="D18"/>
    </sheetView>
  </sheetViews>
  <sheetFormatPr defaultRowHeight="12.75" x14ac:dyDescent="0.2"/>
  <cols>
    <col min="1" max="1" width="14.140625" style="1" customWidth="1"/>
    <col min="2" max="2" width="11.7109375" style="1" customWidth="1"/>
    <col min="3" max="3" width="11.140625" style="1" customWidth="1"/>
    <col min="4" max="4" width="25.5703125" style="1" customWidth="1"/>
    <col min="5" max="5" width="13.5703125" style="1" customWidth="1"/>
    <col min="6" max="6" width="13.85546875" style="1" customWidth="1"/>
    <col min="7" max="7" width="36.140625" style="1" customWidth="1"/>
    <col min="8" max="16384" width="9.140625" style="1"/>
  </cols>
  <sheetData>
    <row r="2" spans="1:7" x14ac:dyDescent="0.2">
      <c r="A2" s="77" t="s">
        <v>79</v>
      </c>
      <c r="B2" s="77"/>
      <c r="C2" s="77"/>
      <c r="D2" s="77"/>
      <c r="E2" s="77"/>
      <c r="F2" s="77"/>
      <c r="G2" s="77"/>
    </row>
    <row r="3" spans="1:7" x14ac:dyDescent="0.2">
      <c r="A3" s="43"/>
      <c r="B3" s="43"/>
      <c r="C3" s="43"/>
      <c r="D3" s="43"/>
      <c r="E3" s="43"/>
      <c r="F3" s="43"/>
      <c r="G3" s="43"/>
    </row>
    <row r="4" spans="1:7" s="7" customFormat="1" x14ac:dyDescent="0.25">
      <c r="A4" s="56" t="s">
        <v>196</v>
      </c>
      <c r="B4" s="56"/>
      <c r="C4" s="56"/>
      <c r="F4" s="33"/>
    </row>
    <row r="5" spans="1:7" s="7" customFormat="1" x14ac:dyDescent="0.25">
      <c r="A5" s="56" t="s">
        <v>197</v>
      </c>
      <c r="B5" s="56"/>
      <c r="C5" s="56"/>
    </row>
    <row r="6" spans="1:7" x14ac:dyDescent="0.2">
      <c r="G6" s="1" t="s">
        <v>231</v>
      </c>
    </row>
    <row r="7" spans="1:7" s="20" customFormat="1" x14ac:dyDescent="0.2">
      <c r="A7" s="37" t="s">
        <v>36</v>
      </c>
      <c r="B7" s="37" t="s">
        <v>37</v>
      </c>
      <c r="C7" s="37" t="s">
        <v>38</v>
      </c>
      <c r="D7" s="37" t="s">
        <v>39</v>
      </c>
      <c r="E7" s="37" t="s">
        <v>40</v>
      </c>
      <c r="F7" s="37" t="s">
        <v>41</v>
      </c>
      <c r="G7" s="37" t="s">
        <v>42</v>
      </c>
    </row>
    <row r="8" spans="1:7" s="7" customFormat="1" ht="30" customHeight="1" x14ac:dyDescent="0.25">
      <c r="A8" s="13">
        <v>1102899097</v>
      </c>
      <c r="B8" s="11" t="s">
        <v>106</v>
      </c>
      <c r="C8" s="24">
        <v>43685</v>
      </c>
      <c r="D8" s="9" t="s">
        <v>147</v>
      </c>
      <c r="E8" s="11"/>
      <c r="F8" s="17">
        <v>5999917</v>
      </c>
      <c r="G8" s="11" t="s">
        <v>107</v>
      </c>
    </row>
    <row r="9" spans="1:7" ht="14.25" customHeight="1" x14ac:dyDescent="0.2">
      <c r="A9" s="25">
        <v>100900012043</v>
      </c>
      <c r="B9" s="8" t="s">
        <v>43</v>
      </c>
      <c r="C9" s="26">
        <v>43318</v>
      </c>
      <c r="D9" s="8" t="s">
        <v>44</v>
      </c>
      <c r="E9" s="38">
        <v>227085900</v>
      </c>
      <c r="F9" s="39"/>
      <c r="G9" s="8" t="s">
        <v>45</v>
      </c>
    </row>
    <row r="10" spans="1:7" ht="14.25" customHeight="1" x14ac:dyDescent="0.2">
      <c r="A10" s="45">
        <v>102500012326</v>
      </c>
      <c r="B10" s="11" t="s">
        <v>213</v>
      </c>
      <c r="C10" s="24">
        <v>43331</v>
      </c>
      <c r="D10" s="11" t="s">
        <v>212</v>
      </c>
      <c r="E10" s="22"/>
      <c r="F10" s="38">
        <v>5639810</v>
      </c>
      <c r="G10" s="11" t="s">
        <v>219</v>
      </c>
    </row>
    <row r="11" spans="1:7" ht="14.25" customHeight="1" x14ac:dyDescent="0.2">
      <c r="A11" s="25">
        <v>5026132136</v>
      </c>
      <c r="B11" s="8" t="s">
        <v>230</v>
      </c>
      <c r="C11" s="26">
        <v>43320</v>
      </c>
      <c r="D11" s="8" t="s">
        <v>228</v>
      </c>
      <c r="E11" s="22">
        <v>9284000</v>
      </c>
      <c r="F11" s="39"/>
      <c r="G11" s="8" t="s">
        <v>229</v>
      </c>
    </row>
    <row r="12" spans="1:7" ht="14.25" customHeight="1" x14ac:dyDescent="0.2">
      <c r="A12" s="25"/>
      <c r="B12" s="8"/>
      <c r="C12" s="26"/>
      <c r="D12" s="11"/>
      <c r="E12" s="22"/>
      <c r="F12" s="38"/>
      <c r="G12" s="11"/>
    </row>
    <row r="13" spans="1:7" ht="14.25" customHeight="1" x14ac:dyDescent="0.2">
      <c r="A13" s="25"/>
      <c r="B13" s="8"/>
      <c r="C13" s="26"/>
      <c r="D13" s="8"/>
      <c r="E13" s="8"/>
      <c r="F13" s="27"/>
      <c r="G13" s="8"/>
    </row>
    <row r="15" spans="1:7" x14ac:dyDescent="0.2">
      <c r="A15" s="77"/>
      <c r="B15" s="77"/>
      <c r="C15" s="77"/>
      <c r="D15" s="77"/>
      <c r="E15" s="77"/>
      <c r="F15" s="77"/>
      <c r="G15" s="77"/>
    </row>
    <row r="17" spans="6:7" x14ac:dyDescent="0.2">
      <c r="F17" s="28"/>
    </row>
    <row r="19" spans="6:7" x14ac:dyDescent="0.2">
      <c r="F19" s="28"/>
    </row>
    <row r="23" spans="6:7" x14ac:dyDescent="0.2">
      <c r="G23" s="28"/>
    </row>
  </sheetData>
  <mergeCells count="2">
    <mergeCell ref="A2:G2"/>
    <mergeCell ref="A15:G15"/>
  </mergeCells>
  <pageMargins left="0.92" right="0.38" top="0.78740157480314965" bottom="0.7874015748031496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H12" sqref="H12"/>
    </sheetView>
  </sheetViews>
  <sheetFormatPr defaultRowHeight="12.75" x14ac:dyDescent="0.2"/>
  <cols>
    <col min="1" max="1" width="11.7109375" style="1" customWidth="1"/>
    <col min="2" max="2" width="4.5703125" style="1" customWidth="1"/>
    <col min="3" max="3" width="36.42578125" style="1" customWidth="1"/>
    <col min="4" max="4" width="10.7109375" style="1" customWidth="1"/>
    <col min="5" max="5" width="9.140625" style="1"/>
    <col min="6" max="6" width="6.28515625" style="1" customWidth="1"/>
    <col min="7" max="7" width="9.5703125" style="1" customWidth="1"/>
    <col min="8" max="8" width="11.140625" style="1" customWidth="1"/>
    <col min="9" max="9" width="12.85546875" style="1" customWidth="1"/>
    <col min="10" max="10" width="14.5703125" style="1" customWidth="1"/>
    <col min="11" max="11" width="6.5703125" style="1" customWidth="1"/>
    <col min="12" max="16384" width="9.140625" style="1"/>
  </cols>
  <sheetData>
    <row r="2" spans="1:11" x14ac:dyDescent="0.2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7" customFormat="1" x14ac:dyDescent="0.25">
      <c r="A3" s="56" t="s">
        <v>196</v>
      </c>
      <c r="B3" s="56"/>
      <c r="C3" s="56"/>
      <c r="F3" s="33"/>
    </row>
    <row r="4" spans="1:11" s="7" customFormat="1" x14ac:dyDescent="0.25">
      <c r="A4" s="56" t="s">
        <v>197</v>
      </c>
      <c r="B4" s="56"/>
      <c r="C4" s="56"/>
    </row>
    <row r="5" spans="1:11" x14ac:dyDescent="0.2">
      <c r="H5" s="78" t="s">
        <v>237</v>
      </c>
      <c r="I5" s="78"/>
      <c r="J5" s="78"/>
      <c r="K5" s="78"/>
    </row>
    <row r="6" spans="1:11" ht="24" customHeight="1" x14ac:dyDescent="0.2">
      <c r="A6" s="75" t="s">
        <v>46</v>
      </c>
      <c r="B6" s="75" t="s">
        <v>17</v>
      </c>
      <c r="C6" s="75" t="s">
        <v>47</v>
      </c>
      <c r="D6" s="76" t="s">
        <v>48</v>
      </c>
      <c r="E6" s="76" t="s">
        <v>49</v>
      </c>
      <c r="F6" s="76" t="s">
        <v>50</v>
      </c>
      <c r="G6" s="76" t="s">
        <v>51</v>
      </c>
      <c r="H6" s="76"/>
      <c r="I6" s="76"/>
      <c r="J6" s="76"/>
      <c r="K6" s="76"/>
    </row>
    <row r="7" spans="1:11" ht="63.75" x14ac:dyDescent="0.2">
      <c r="A7" s="75"/>
      <c r="B7" s="75"/>
      <c r="C7" s="75"/>
      <c r="D7" s="76"/>
      <c r="E7" s="76"/>
      <c r="F7" s="76"/>
      <c r="G7" s="40" t="s">
        <v>52</v>
      </c>
      <c r="H7" s="40" t="s">
        <v>53</v>
      </c>
      <c r="I7" s="40" t="s">
        <v>54</v>
      </c>
      <c r="J7" s="41" t="s">
        <v>55</v>
      </c>
      <c r="K7" s="40" t="s">
        <v>56</v>
      </c>
    </row>
    <row r="8" spans="1:11" x14ac:dyDescent="0.2">
      <c r="A8" s="70" t="s">
        <v>57</v>
      </c>
      <c r="B8" s="8">
        <v>1.1000000000000001</v>
      </c>
      <c r="C8" s="8" t="s">
        <v>58</v>
      </c>
      <c r="D8" s="12"/>
      <c r="E8" s="12"/>
      <c r="F8" s="12"/>
      <c r="G8" s="12"/>
      <c r="H8" s="12"/>
      <c r="I8" s="12"/>
      <c r="J8" s="12"/>
      <c r="K8" s="12"/>
    </row>
    <row r="9" spans="1:11" x14ac:dyDescent="0.2">
      <c r="A9" s="79"/>
      <c r="B9" s="8">
        <v>1.2</v>
      </c>
      <c r="C9" s="8" t="s">
        <v>59</v>
      </c>
      <c r="D9" s="12"/>
      <c r="E9" s="12"/>
      <c r="F9" s="12"/>
      <c r="G9" s="12"/>
      <c r="H9" s="12"/>
      <c r="I9" s="12"/>
      <c r="J9" s="12"/>
      <c r="K9" s="12"/>
    </row>
    <row r="10" spans="1:11" x14ac:dyDescent="0.2">
      <c r="A10" s="79"/>
      <c r="B10" s="8">
        <v>1.3</v>
      </c>
      <c r="C10" s="8" t="s">
        <v>60</v>
      </c>
      <c r="D10" s="12">
        <v>153</v>
      </c>
      <c r="E10" s="12">
        <v>150</v>
      </c>
      <c r="F10" s="12">
        <v>3</v>
      </c>
      <c r="G10" s="12"/>
      <c r="H10" s="12"/>
      <c r="I10" s="12"/>
      <c r="J10" s="12">
        <v>1</v>
      </c>
      <c r="K10" s="12">
        <v>2</v>
      </c>
    </row>
    <row r="11" spans="1:11" x14ac:dyDescent="0.2">
      <c r="A11" s="79"/>
      <c r="B11" s="8">
        <v>1.4</v>
      </c>
      <c r="C11" s="8" t="s">
        <v>61</v>
      </c>
      <c r="D11" s="12"/>
      <c r="E11" s="12"/>
      <c r="F11" s="12"/>
      <c r="G11" s="12"/>
      <c r="H11" s="12"/>
      <c r="I11" s="12"/>
      <c r="J11" s="12"/>
      <c r="K11" s="12"/>
    </row>
    <row r="12" spans="1:11" ht="38.25" x14ac:dyDescent="0.2">
      <c r="A12" s="79"/>
      <c r="B12" s="8">
        <v>1.5</v>
      </c>
      <c r="C12" s="29" t="s">
        <v>62</v>
      </c>
      <c r="D12" s="12"/>
      <c r="E12" s="12"/>
      <c r="F12" s="12"/>
      <c r="G12" s="12"/>
      <c r="H12" s="12"/>
      <c r="I12" s="12"/>
      <c r="J12" s="12"/>
      <c r="K12" s="12"/>
    </row>
    <row r="13" spans="1:11" ht="25.5" x14ac:dyDescent="0.2">
      <c r="A13" s="79"/>
      <c r="B13" s="8">
        <v>1.6</v>
      </c>
      <c r="C13" s="29" t="s">
        <v>63</v>
      </c>
      <c r="D13" s="12"/>
      <c r="E13" s="12"/>
      <c r="F13" s="12"/>
      <c r="G13" s="12"/>
      <c r="H13" s="12"/>
      <c r="I13" s="12"/>
      <c r="J13" s="12"/>
      <c r="K13" s="12"/>
    </row>
    <row r="14" spans="1:11" ht="25.5" hidden="1" x14ac:dyDescent="0.2">
      <c r="A14" s="79"/>
      <c r="B14" s="8">
        <v>1.7</v>
      </c>
      <c r="C14" s="29" t="s">
        <v>64</v>
      </c>
      <c r="D14" s="12"/>
      <c r="E14" s="12"/>
      <c r="F14" s="12"/>
      <c r="G14" s="12"/>
      <c r="H14" s="12"/>
      <c r="I14" s="12"/>
      <c r="J14" s="12"/>
      <c r="K14" s="12"/>
    </row>
    <row r="15" spans="1:11" ht="25.5" hidden="1" x14ac:dyDescent="0.2">
      <c r="A15" s="79"/>
      <c r="B15" s="8">
        <v>1.8</v>
      </c>
      <c r="C15" s="29" t="s">
        <v>65</v>
      </c>
      <c r="D15" s="12"/>
      <c r="E15" s="12"/>
      <c r="F15" s="12"/>
      <c r="G15" s="12"/>
      <c r="H15" s="12"/>
      <c r="I15" s="12"/>
      <c r="J15" s="12"/>
      <c r="K15" s="12"/>
    </row>
    <row r="16" spans="1:11" ht="25.5" hidden="1" x14ac:dyDescent="0.2">
      <c r="A16" s="79"/>
      <c r="B16" s="8">
        <v>1.9</v>
      </c>
      <c r="C16" s="29" t="s">
        <v>66</v>
      </c>
      <c r="D16" s="12"/>
      <c r="E16" s="12"/>
      <c r="F16" s="12"/>
      <c r="G16" s="12"/>
      <c r="H16" s="12"/>
      <c r="I16" s="12"/>
      <c r="J16" s="12"/>
      <c r="K16" s="12"/>
    </row>
    <row r="17" spans="1:11" x14ac:dyDescent="0.2">
      <c r="A17" s="79"/>
      <c r="B17" s="30" t="s">
        <v>67</v>
      </c>
      <c r="C17" s="8" t="s">
        <v>68</v>
      </c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79"/>
      <c r="B18" s="8">
        <v>1.1100000000000001</v>
      </c>
      <c r="C18" s="8" t="s">
        <v>69</v>
      </c>
      <c r="D18" s="12">
        <v>8</v>
      </c>
      <c r="E18" s="12">
        <v>7</v>
      </c>
      <c r="F18" s="12">
        <v>1</v>
      </c>
      <c r="G18" s="12"/>
      <c r="H18" s="12"/>
      <c r="I18" s="12"/>
      <c r="J18" s="12">
        <v>1</v>
      </c>
      <c r="K18" s="12"/>
    </row>
    <row r="19" spans="1:11" x14ac:dyDescent="0.2">
      <c r="A19" s="71"/>
      <c r="B19" s="8"/>
      <c r="C19" s="8" t="s">
        <v>70</v>
      </c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80" t="s">
        <v>71</v>
      </c>
      <c r="B20" s="8">
        <v>2.1</v>
      </c>
      <c r="C20" s="8" t="s">
        <v>72</v>
      </c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80"/>
      <c r="B21" s="8">
        <v>2.2000000000000002</v>
      </c>
      <c r="C21" s="8" t="s">
        <v>73</v>
      </c>
      <c r="D21" s="12"/>
      <c r="E21" s="12"/>
      <c r="F21" s="12"/>
      <c r="G21" s="12"/>
      <c r="H21" s="12"/>
      <c r="I21" s="12"/>
      <c r="J21" s="12"/>
      <c r="K21" s="12"/>
    </row>
    <row r="22" spans="1:11" x14ac:dyDescent="0.2">
      <c r="A22" s="80"/>
      <c r="B22" s="8">
        <v>2.2999999999999998</v>
      </c>
      <c r="C22" s="8" t="s">
        <v>74</v>
      </c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8"/>
      <c r="B23" s="8"/>
      <c r="C23" s="8" t="s">
        <v>70</v>
      </c>
      <c r="D23" s="12">
        <f>+D10+D18</f>
        <v>161</v>
      </c>
      <c r="E23" s="12">
        <f t="shared" ref="E23:K23" si="0">+E10+E18</f>
        <v>157</v>
      </c>
      <c r="F23" s="12">
        <f t="shared" si="0"/>
        <v>4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2</v>
      </c>
      <c r="K23" s="12">
        <f t="shared" si="0"/>
        <v>2</v>
      </c>
    </row>
  </sheetData>
  <mergeCells count="11">
    <mergeCell ref="A2:K2"/>
    <mergeCell ref="H5:K5"/>
    <mergeCell ref="A8:A19"/>
    <mergeCell ref="A20:A22"/>
    <mergeCell ref="G6:K6"/>
    <mergeCell ref="D6:D7"/>
    <mergeCell ref="E6:E7"/>
    <mergeCell ref="F6:F7"/>
    <mergeCell ref="A6:A7"/>
    <mergeCell ref="B6:B7"/>
    <mergeCell ref="C6:C7"/>
  </mergeCells>
  <pageMargins left="0.21" right="0.17" top="1.45" bottom="0.28999999999999998" header="0.3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D33" sqref="D33"/>
    </sheetView>
  </sheetViews>
  <sheetFormatPr defaultRowHeight="12.75" x14ac:dyDescent="0.25"/>
  <cols>
    <col min="1" max="1" width="5.140625" style="7" customWidth="1"/>
    <col min="2" max="2" width="53.7109375" style="7" customWidth="1"/>
    <col min="3" max="3" width="16.5703125" style="7" customWidth="1"/>
    <col min="4" max="4" width="17.28515625" style="7" customWidth="1"/>
    <col min="5" max="5" width="16.7109375" style="7" customWidth="1"/>
    <col min="6" max="6" width="15.42578125" style="7" customWidth="1"/>
    <col min="7" max="7" width="61.7109375" style="7" customWidth="1"/>
    <col min="8" max="16384" width="9.140625" style="7"/>
  </cols>
  <sheetData>
    <row r="2" spans="1:7" x14ac:dyDescent="0.25">
      <c r="A2" s="69" t="s">
        <v>100</v>
      </c>
      <c r="B2" s="69"/>
      <c r="C2" s="69"/>
      <c r="D2" s="69"/>
      <c r="E2" s="69"/>
      <c r="F2" s="69"/>
    </row>
    <row r="3" spans="1:7" x14ac:dyDescent="0.25">
      <c r="A3" s="7" t="s">
        <v>196</v>
      </c>
      <c r="F3" s="33"/>
    </row>
    <row r="4" spans="1:7" x14ac:dyDescent="0.25">
      <c r="A4" s="7" t="s">
        <v>197</v>
      </c>
    </row>
    <row r="5" spans="1:7" x14ac:dyDescent="0.25">
      <c r="A5" s="31"/>
      <c r="B5" s="31"/>
      <c r="C5" s="31"/>
      <c r="D5" s="31"/>
      <c r="E5" s="31"/>
      <c r="F5" s="31"/>
    </row>
    <row r="6" spans="1:7" x14ac:dyDescent="0.25">
      <c r="E6" s="83" t="s">
        <v>236</v>
      </c>
      <c r="F6" s="83"/>
    </row>
    <row r="7" spans="1:7" ht="15" customHeight="1" x14ac:dyDescent="0.25">
      <c r="A7" s="84" t="s">
        <v>81</v>
      </c>
      <c r="B7" s="84" t="s">
        <v>82</v>
      </c>
      <c r="C7" s="36" t="s">
        <v>83</v>
      </c>
      <c r="D7" s="86" t="s">
        <v>84</v>
      </c>
      <c r="E7" s="87"/>
      <c r="F7" s="36" t="s">
        <v>85</v>
      </c>
      <c r="G7" s="81" t="s">
        <v>101</v>
      </c>
    </row>
    <row r="8" spans="1:7" x14ac:dyDescent="0.25">
      <c r="A8" s="85"/>
      <c r="B8" s="85"/>
      <c r="C8" s="36" t="s">
        <v>86</v>
      </c>
      <c r="D8" s="86" t="s">
        <v>87</v>
      </c>
      <c r="E8" s="87"/>
      <c r="F8" s="36" t="s">
        <v>88</v>
      </c>
      <c r="G8" s="82"/>
    </row>
    <row r="9" spans="1:7" ht="12.75" customHeight="1" x14ac:dyDescent="0.2">
      <c r="A9" s="14">
        <v>1</v>
      </c>
      <c r="B9" s="32" t="s">
        <v>89</v>
      </c>
      <c r="C9" s="21">
        <v>3157874300</v>
      </c>
      <c r="D9" s="68">
        <v>2674910400</v>
      </c>
      <c r="E9" s="68">
        <v>2066845228.9400001</v>
      </c>
      <c r="F9" s="4">
        <f>+D9-E9</f>
        <v>608065171.05999994</v>
      </c>
      <c r="G9" s="72" t="s">
        <v>220</v>
      </c>
    </row>
    <row r="10" spans="1:7" ht="12.75" customHeight="1" x14ac:dyDescent="0.2">
      <c r="A10" s="14">
        <v>2</v>
      </c>
      <c r="B10" s="32" t="s">
        <v>105</v>
      </c>
      <c r="C10" s="21">
        <v>3157874300</v>
      </c>
      <c r="D10" s="68">
        <v>2251110400</v>
      </c>
      <c r="E10" s="68">
        <v>2066845228.9400001</v>
      </c>
      <c r="F10" s="4">
        <f t="shared" ref="F10:F24" si="0">+D10-E10</f>
        <v>184265171.05999994</v>
      </c>
      <c r="G10" s="73"/>
    </row>
    <row r="11" spans="1:7" x14ac:dyDescent="0.2">
      <c r="A11" s="14">
        <v>3</v>
      </c>
      <c r="B11" s="32" t="s">
        <v>90</v>
      </c>
      <c r="C11" s="21">
        <v>2870794900</v>
      </c>
      <c r="D11" s="68">
        <v>1964031000</v>
      </c>
      <c r="E11" s="68">
        <v>1880680138.9400001</v>
      </c>
      <c r="F11" s="4">
        <f t="shared" si="0"/>
        <v>83350861.059999943</v>
      </c>
      <c r="G11" s="74"/>
    </row>
    <row r="12" spans="1:7" ht="15.75" customHeight="1" x14ac:dyDescent="0.2">
      <c r="A12" s="14">
        <v>4</v>
      </c>
      <c r="B12" s="32" t="s">
        <v>91</v>
      </c>
      <c r="C12" s="21">
        <v>2389662900</v>
      </c>
      <c r="D12" s="68">
        <v>1593108800</v>
      </c>
      <c r="E12" s="68">
        <v>1569465956</v>
      </c>
      <c r="F12" s="4">
        <f t="shared" si="0"/>
        <v>23642844</v>
      </c>
      <c r="G12" s="70" t="s">
        <v>224</v>
      </c>
    </row>
    <row r="13" spans="1:7" x14ac:dyDescent="0.2">
      <c r="A13" s="14">
        <v>5</v>
      </c>
      <c r="B13" s="32" t="s">
        <v>92</v>
      </c>
      <c r="C13" s="21">
        <v>61723900</v>
      </c>
      <c r="D13" s="68">
        <v>41392700</v>
      </c>
      <c r="E13" s="68">
        <v>39320881</v>
      </c>
      <c r="F13" s="4">
        <f t="shared" si="0"/>
        <v>2071819</v>
      </c>
      <c r="G13" s="71"/>
    </row>
    <row r="14" spans="1:7" x14ac:dyDescent="0.2">
      <c r="A14" s="14">
        <v>6</v>
      </c>
      <c r="B14" s="32" t="s">
        <v>93</v>
      </c>
      <c r="C14" s="21">
        <v>87925200</v>
      </c>
      <c r="D14" s="68">
        <v>58194800</v>
      </c>
      <c r="E14" s="68">
        <v>57657097.439999998</v>
      </c>
      <c r="F14" s="4">
        <f t="shared" si="0"/>
        <v>537702.56000000238</v>
      </c>
      <c r="G14" s="18" t="s">
        <v>225</v>
      </c>
    </row>
    <row r="15" spans="1:7" x14ac:dyDescent="0.2">
      <c r="A15" s="14">
        <v>7</v>
      </c>
      <c r="B15" s="32" t="s">
        <v>94</v>
      </c>
      <c r="C15" s="21">
        <v>127414500</v>
      </c>
      <c r="D15" s="68">
        <v>87032400</v>
      </c>
      <c r="E15" s="68">
        <v>83679131.5</v>
      </c>
      <c r="F15" s="4">
        <f t="shared" si="0"/>
        <v>3353268.5</v>
      </c>
      <c r="G15" s="18" t="s">
        <v>225</v>
      </c>
    </row>
    <row r="16" spans="1:7" ht="51" x14ac:dyDescent="0.25">
      <c r="A16" s="14">
        <v>8</v>
      </c>
      <c r="B16" s="44" t="s">
        <v>95</v>
      </c>
      <c r="C16" s="21">
        <v>70217700</v>
      </c>
      <c r="D16" s="4">
        <v>51801600</v>
      </c>
      <c r="E16" s="4">
        <v>33996810</v>
      </c>
      <c r="F16" s="4">
        <f t="shared" si="0"/>
        <v>17804790</v>
      </c>
      <c r="G16" s="18" t="s">
        <v>195</v>
      </c>
    </row>
    <row r="17" spans="1:7" ht="25.5" x14ac:dyDescent="0.25">
      <c r="A17" s="14">
        <v>9</v>
      </c>
      <c r="B17" s="32" t="s">
        <v>96</v>
      </c>
      <c r="C17" s="21">
        <v>103191600</v>
      </c>
      <c r="D17" s="4">
        <v>101841600</v>
      </c>
      <c r="E17" s="4">
        <v>88203217</v>
      </c>
      <c r="F17" s="4">
        <f t="shared" si="0"/>
        <v>13638383</v>
      </c>
      <c r="G17" s="18" t="s">
        <v>226</v>
      </c>
    </row>
    <row r="18" spans="1:7" x14ac:dyDescent="0.2">
      <c r="A18" s="14">
        <v>10</v>
      </c>
      <c r="B18" s="32" t="s">
        <v>97</v>
      </c>
      <c r="C18" s="21">
        <f>2366000+2500000+2500000</f>
        <v>7366000</v>
      </c>
      <c r="D18" s="68">
        <v>7366000</v>
      </c>
      <c r="E18" s="68">
        <v>2102600</v>
      </c>
      <c r="F18" s="4">
        <f t="shared" si="0"/>
        <v>5263400</v>
      </c>
      <c r="G18" s="18" t="s">
        <v>225</v>
      </c>
    </row>
    <row r="19" spans="1:7" x14ac:dyDescent="0.2">
      <c r="A19" s="14">
        <v>11</v>
      </c>
      <c r="B19" s="32" t="s">
        <v>98</v>
      </c>
      <c r="C19" s="21">
        <f>16142000-5000000</f>
        <v>11142000</v>
      </c>
      <c r="D19" s="68">
        <v>11142000</v>
      </c>
      <c r="E19" s="68">
        <v>3521046</v>
      </c>
      <c r="F19" s="4">
        <f t="shared" si="0"/>
        <v>7620954</v>
      </c>
      <c r="G19" s="18" t="s">
        <v>225</v>
      </c>
    </row>
    <row r="20" spans="1:7" ht="15" customHeight="1" x14ac:dyDescent="0.2">
      <c r="A20" s="14">
        <v>12</v>
      </c>
      <c r="B20" s="32" t="s">
        <v>16</v>
      </c>
      <c r="C20" s="21">
        <v>12151100</v>
      </c>
      <c r="D20" s="68">
        <v>12151100</v>
      </c>
      <c r="E20" s="68">
        <v>2733400</v>
      </c>
      <c r="F20" s="4">
        <f t="shared" si="0"/>
        <v>9417700</v>
      </c>
      <c r="G20" s="18" t="s">
        <v>225</v>
      </c>
    </row>
    <row r="21" spans="1:7" x14ac:dyDescent="0.25">
      <c r="A21" s="14">
        <v>13</v>
      </c>
      <c r="B21" s="32" t="s">
        <v>99</v>
      </c>
      <c r="C21" s="21"/>
      <c r="D21" s="4"/>
      <c r="E21" s="4"/>
      <c r="F21" s="4">
        <f t="shared" si="0"/>
        <v>0</v>
      </c>
      <c r="G21" s="11"/>
    </row>
    <row r="22" spans="1:7" ht="42" customHeight="1" x14ac:dyDescent="0.25">
      <c r="A22" s="14">
        <v>14</v>
      </c>
      <c r="B22" s="67" t="s">
        <v>104</v>
      </c>
      <c r="C22" s="21">
        <v>287094400</v>
      </c>
      <c r="D22" s="4">
        <v>287079400</v>
      </c>
      <c r="E22" s="4">
        <v>186165090</v>
      </c>
      <c r="F22" s="4">
        <f t="shared" si="0"/>
        <v>100914310</v>
      </c>
      <c r="G22" s="18" t="s">
        <v>221</v>
      </c>
    </row>
    <row r="23" spans="1:7" x14ac:dyDescent="0.25">
      <c r="A23" s="14">
        <v>15</v>
      </c>
      <c r="B23" s="32" t="s">
        <v>103</v>
      </c>
      <c r="C23" s="34"/>
      <c r="D23" s="4"/>
      <c r="E23" s="4"/>
      <c r="F23" s="4">
        <f t="shared" si="0"/>
        <v>0</v>
      </c>
      <c r="G23" s="11"/>
    </row>
    <row r="24" spans="1:7" x14ac:dyDescent="0.25">
      <c r="A24" s="14">
        <v>16</v>
      </c>
      <c r="B24" s="32" t="s">
        <v>102</v>
      </c>
      <c r="C24" s="34">
        <f>+C22</f>
        <v>287094400</v>
      </c>
      <c r="D24" s="4">
        <v>287079400</v>
      </c>
      <c r="E24" s="4">
        <v>186138090</v>
      </c>
      <c r="F24" s="4">
        <f t="shared" si="0"/>
        <v>100941310</v>
      </c>
      <c r="G24" s="18" t="s">
        <v>221</v>
      </c>
    </row>
    <row r="25" spans="1:7" x14ac:dyDescent="0.25">
      <c r="C25" s="7" t="s">
        <v>155</v>
      </c>
    </row>
    <row r="28" spans="1:7" x14ac:dyDescent="0.25">
      <c r="A28" s="69" t="s">
        <v>154</v>
      </c>
      <c r="B28" s="69"/>
      <c r="C28" s="69"/>
      <c r="D28" s="69"/>
      <c r="E28" s="69"/>
      <c r="F28" s="69"/>
    </row>
  </sheetData>
  <mergeCells count="10">
    <mergeCell ref="G9:G11"/>
    <mergeCell ref="G12:G13"/>
    <mergeCell ref="G7:G8"/>
    <mergeCell ref="A28:F28"/>
    <mergeCell ref="A2:F2"/>
    <mergeCell ref="E6:F6"/>
    <mergeCell ref="B7:B8"/>
    <mergeCell ref="A7:A8"/>
    <mergeCell ref="D7:E7"/>
    <mergeCell ref="D8:E8"/>
  </mergeCells>
  <pageMargins left="0.63" right="0.17" top="1.38" bottom="0.75" header="0.87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GridLines="0" zoomScale="75" workbookViewId="0">
      <selection activeCell="M7" sqref="M7"/>
    </sheetView>
  </sheetViews>
  <sheetFormatPr defaultRowHeight="15" x14ac:dyDescent="0.2"/>
  <cols>
    <col min="1" max="1" width="5" style="46" customWidth="1"/>
    <col min="2" max="2" width="20.28515625" style="49" customWidth="1"/>
    <col min="3" max="3" width="14.7109375" style="46" customWidth="1"/>
    <col min="4" max="4" width="13.85546875" style="46" customWidth="1"/>
    <col min="5" max="5" width="15.140625" style="46" customWidth="1"/>
    <col min="6" max="6" width="13" style="46" customWidth="1"/>
    <col min="7" max="7" width="15.42578125" style="46" customWidth="1"/>
    <col min="8" max="8" width="40.140625" style="46" customWidth="1"/>
    <col min="9" max="9" width="24.28515625" style="46" customWidth="1"/>
    <col min="10" max="254" width="9.140625" style="46"/>
    <col min="255" max="256" width="5" style="46" customWidth="1"/>
    <col min="257" max="261" width="20" style="46" customWidth="1"/>
    <col min="262" max="262" width="30" style="46" customWidth="1"/>
    <col min="263" max="263" width="50" style="46" customWidth="1"/>
    <col min="264" max="264" width="13.42578125" style="46" customWidth="1"/>
    <col min="265" max="510" width="9.140625" style="46"/>
    <col min="511" max="512" width="5" style="46" customWidth="1"/>
    <col min="513" max="517" width="20" style="46" customWidth="1"/>
    <col min="518" max="518" width="30" style="46" customWidth="1"/>
    <col min="519" max="519" width="50" style="46" customWidth="1"/>
    <col min="520" max="520" width="13.42578125" style="46" customWidth="1"/>
    <col min="521" max="766" width="9.140625" style="46"/>
    <col min="767" max="768" width="5" style="46" customWidth="1"/>
    <col min="769" max="773" width="20" style="46" customWidth="1"/>
    <col min="774" max="774" width="30" style="46" customWidth="1"/>
    <col min="775" max="775" width="50" style="46" customWidth="1"/>
    <col min="776" max="776" width="13.42578125" style="46" customWidth="1"/>
    <col min="777" max="1022" width="9.140625" style="46"/>
    <col min="1023" max="1024" width="5" style="46" customWidth="1"/>
    <col min="1025" max="1029" width="20" style="46" customWidth="1"/>
    <col min="1030" max="1030" width="30" style="46" customWidth="1"/>
    <col min="1031" max="1031" width="50" style="46" customWidth="1"/>
    <col min="1032" max="1032" width="13.42578125" style="46" customWidth="1"/>
    <col min="1033" max="1278" width="9.140625" style="46"/>
    <col min="1279" max="1280" width="5" style="46" customWidth="1"/>
    <col min="1281" max="1285" width="20" style="46" customWidth="1"/>
    <col min="1286" max="1286" width="30" style="46" customWidth="1"/>
    <col min="1287" max="1287" width="50" style="46" customWidth="1"/>
    <col min="1288" max="1288" width="13.42578125" style="46" customWidth="1"/>
    <col min="1289" max="1534" width="9.140625" style="46"/>
    <col min="1535" max="1536" width="5" style="46" customWidth="1"/>
    <col min="1537" max="1541" width="20" style="46" customWidth="1"/>
    <col min="1542" max="1542" width="30" style="46" customWidth="1"/>
    <col min="1543" max="1543" width="50" style="46" customWidth="1"/>
    <col min="1544" max="1544" width="13.42578125" style="46" customWidth="1"/>
    <col min="1545" max="1790" width="9.140625" style="46"/>
    <col min="1791" max="1792" width="5" style="46" customWidth="1"/>
    <col min="1793" max="1797" width="20" style="46" customWidth="1"/>
    <col min="1798" max="1798" width="30" style="46" customWidth="1"/>
    <col min="1799" max="1799" width="50" style="46" customWidth="1"/>
    <col min="1800" max="1800" width="13.42578125" style="46" customWidth="1"/>
    <col min="1801" max="2046" width="9.140625" style="46"/>
    <col min="2047" max="2048" width="5" style="46" customWidth="1"/>
    <col min="2049" max="2053" width="20" style="46" customWidth="1"/>
    <col min="2054" max="2054" width="30" style="46" customWidth="1"/>
    <col min="2055" max="2055" width="50" style="46" customWidth="1"/>
    <col min="2056" max="2056" width="13.42578125" style="46" customWidth="1"/>
    <col min="2057" max="2302" width="9.140625" style="46"/>
    <col min="2303" max="2304" width="5" style="46" customWidth="1"/>
    <col min="2305" max="2309" width="20" style="46" customWidth="1"/>
    <col min="2310" max="2310" width="30" style="46" customWidth="1"/>
    <col min="2311" max="2311" width="50" style="46" customWidth="1"/>
    <col min="2312" max="2312" width="13.42578125" style="46" customWidth="1"/>
    <col min="2313" max="2558" width="9.140625" style="46"/>
    <col min="2559" max="2560" width="5" style="46" customWidth="1"/>
    <col min="2561" max="2565" width="20" style="46" customWidth="1"/>
    <col min="2566" max="2566" width="30" style="46" customWidth="1"/>
    <col min="2567" max="2567" width="50" style="46" customWidth="1"/>
    <col min="2568" max="2568" width="13.42578125" style="46" customWidth="1"/>
    <col min="2569" max="2814" width="9.140625" style="46"/>
    <col min="2815" max="2816" width="5" style="46" customWidth="1"/>
    <col min="2817" max="2821" width="20" style="46" customWidth="1"/>
    <col min="2822" max="2822" width="30" style="46" customWidth="1"/>
    <col min="2823" max="2823" width="50" style="46" customWidth="1"/>
    <col min="2824" max="2824" width="13.42578125" style="46" customWidth="1"/>
    <col min="2825" max="3070" width="9.140625" style="46"/>
    <col min="3071" max="3072" width="5" style="46" customWidth="1"/>
    <col min="3073" max="3077" width="20" style="46" customWidth="1"/>
    <col min="3078" max="3078" width="30" style="46" customWidth="1"/>
    <col min="3079" max="3079" width="50" style="46" customWidth="1"/>
    <col min="3080" max="3080" width="13.42578125" style="46" customWidth="1"/>
    <col min="3081" max="3326" width="9.140625" style="46"/>
    <col min="3327" max="3328" width="5" style="46" customWidth="1"/>
    <col min="3329" max="3333" width="20" style="46" customWidth="1"/>
    <col min="3334" max="3334" width="30" style="46" customWidth="1"/>
    <col min="3335" max="3335" width="50" style="46" customWidth="1"/>
    <col min="3336" max="3336" width="13.42578125" style="46" customWidth="1"/>
    <col min="3337" max="3582" width="9.140625" style="46"/>
    <col min="3583" max="3584" width="5" style="46" customWidth="1"/>
    <col min="3585" max="3589" width="20" style="46" customWidth="1"/>
    <col min="3590" max="3590" width="30" style="46" customWidth="1"/>
    <col min="3591" max="3591" width="50" style="46" customWidth="1"/>
    <col min="3592" max="3592" width="13.42578125" style="46" customWidth="1"/>
    <col min="3593" max="3838" width="9.140625" style="46"/>
    <col min="3839" max="3840" width="5" style="46" customWidth="1"/>
    <col min="3841" max="3845" width="20" style="46" customWidth="1"/>
    <col min="3846" max="3846" width="30" style="46" customWidth="1"/>
    <col min="3847" max="3847" width="50" style="46" customWidth="1"/>
    <col min="3848" max="3848" width="13.42578125" style="46" customWidth="1"/>
    <col min="3849" max="4094" width="9.140625" style="46"/>
    <col min="4095" max="4096" width="5" style="46" customWidth="1"/>
    <col min="4097" max="4101" width="20" style="46" customWidth="1"/>
    <col min="4102" max="4102" width="30" style="46" customWidth="1"/>
    <col min="4103" max="4103" width="50" style="46" customWidth="1"/>
    <col min="4104" max="4104" width="13.42578125" style="46" customWidth="1"/>
    <col min="4105" max="4350" width="9.140625" style="46"/>
    <col min="4351" max="4352" width="5" style="46" customWidth="1"/>
    <col min="4353" max="4357" width="20" style="46" customWidth="1"/>
    <col min="4358" max="4358" width="30" style="46" customWidth="1"/>
    <col min="4359" max="4359" width="50" style="46" customWidth="1"/>
    <col min="4360" max="4360" width="13.42578125" style="46" customWidth="1"/>
    <col min="4361" max="4606" width="9.140625" style="46"/>
    <col min="4607" max="4608" width="5" style="46" customWidth="1"/>
    <col min="4609" max="4613" width="20" style="46" customWidth="1"/>
    <col min="4614" max="4614" width="30" style="46" customWidth="1"/>
    <col min="4615" max="4615" width="50" style="46" customWidth="1"/>
    <col min="4616" max="4616" width="13.42578125" style="46" customWidth="1"/>
    <col min="4617" max="4862" width="9.140625" style="46"/>
    <col min="4863" max="4864" width="5" style="46" customWidth="1"/>
    <col min="4865" max="4869" width="20" style="46" customWidth="1"/>
    <col min="4870" max="4870" width="30" style="46" customWidth="1"/>
    <col min="4871" max="4871" width="50" style="46" customWidth="1"/>
    <col min="4872" max="4872" width="13.42578125" style="46" customWidth="1"/>
    <col min="4873" max="5118" width="9.140625" style="46"/>
    <col min="5119" max="5120" width="5" style="46" customWidth="1"/>
    <col min="5121" max="5125" width="20" style="46" customWidth="1"/>
    <col min="5126" max="5126" width="30" style="46" customWidth="1"/>
    <col min="5127" max="5127" width="50" style="46" customWidth="1"/>
    <col min="5128" max="5128" width="13.42578125" style="46" customWidth="1"/>
    <col min="5129" max="5374" width="9.140625" style="46"/>
    <col min="5375" max="5376" width="5" style="46" customWidth="1"/>
    <col min="5377" max="5381" width="20" style="46" customWidth="1"/>
    <col min="5382" max="5382" width="30" style="46" customWidth="1"/>
    <col min="5383" max="5383" width="50" style="46" customWidth="1"/>
    <col min="5384" max="5384" width="13.42578125" style="46" customWidth="1"/>
    <col min="5385" max="5630" width="9.140625" style="46"/>
    <col min="5631" max="5632" width="5" style="46" customWidth="1"/>
    <col min="5633" max="5637" width="20" style="46" customWidth="1"/>
    <col min="5638" max="5638" width="30" style="46" customWidth="1"/>
    <col min="5639" max="5639" width="50" style="46" customWidth="1"/>
    <col min="5640" max="5640" width="13.42578125" style="46" customWidth="1"/>
    <col min="5641" max="5886" width="9.140625" style="46"/>
    <col min="5887" max="5888" width="5" style="46" customWidth="1"/>
    <col min="5889" max="5893" width="20" style="46" customWidth="1"/>
    <col min="5894" max="5894" width="30" style="46" customWidth="1"/>
    <col min="5895" max="5895" width="50" style="46" customWidth="1"/>
    <col min="5896" max="5896" width="13.42578125" style="46" customWidth="1"/>
    <col min="5897" max="6142" width="9.140625" style="46"/>
    <col min="6143" max="6144" width="5" style="46" customWidth="1"/>
    <col min="6145" max="6149" width="20" style="46" customWidth="1"/>
    <col min="6150" max="6150" width="30" style="46" customWidth="1"/>
    <col min="6151" max="6151" width="50" style="46" customWidth="1"/>
    <col min="6152" max="6152" width="13.42578125" style="46" customWidth="1"/>
    <col min="6153" max="6398" width="9.140625" style="46"/>
    <col min="6399" max="6400" width="5" style="46" customWidth="1"/>
    <col min="6401" max="6405" width="20" style="46" customWidth="1"/>
    <col min="6406" max="6406" width="30" style="46" customWidth="1"/>
    <col min="6407" max="6407" width="50" style="46" customWidth="1"/>
    <col min="6408" max="6408" width="13.42578125" style="46" customWidth="1"/>
    <col min="6409" max="6654" width="9.140625" style="46"/>
    <col min="6655" max="6656" width="5" style="46" customWidth="1"/>
    <col min="6657" max="6661" width="20" style="46" customWidth="1"/>
    <col min="6662" max="6662" width="30" style="46" customWidth="1"/>
    <col min="6663" max="6663" width="50" style="46" customWidth="1"/>
    <col min="6664" max="6664" width="13.42578125" style="46" customWidth="1"/>
    <col min="6665" max="6910" width="9.140625" style="46"/>
    <col min="6911" max="6912" width="5" style="46" customWidth="1"/>
    <col min="6913" max="6917" width="20" style="46" customWidth="1"/>
    <col min="6918" max="6918" width="30" style="46" customWidth="1"/>
    <col min="6919" max="6919" width="50" style="46" customWidth="1"/>
    <col min="6920" max="6920" width="13.42578125" style="46" customWidth="1"/>
    <col min="6921" max="7166" width="9.140625" style="46"/>
    <col min="7167" max="7168" width="5" style="46" customWidth="1"/>
    <col min="7169" max="7173" width="20" style="46" customWidth="1"/>
    <col min="7174" max="7174" width="30" style="46" customWidth="1"/>
    <col min="7175" max="7175" width="50" style="46" customWidth="1"/>
    <col min="7176" max="7176" width="13.42578125" style="46" customWidth="1"/>
    <col min="7177" max="7422" width="9.140625" style="46"/>
    <col min="7423" max="7424" width="5" style="46" customWidth="1"/>
    <col min="7425" max="7429" width="20" style="46" customWidth="1"/>
    <col min="7430" max="7430" width="30" style="46" customWidth="1"/>
    <col min="7431" max="7431" width="50" style="46" customWidth="1"/>
    <col min="7432" max="7432" width="13.42578125" style="46" customWidth="1"/>
    <col min="7433" max="7678" width="9.140625" style="46"/>
    <col min="7679" max="7680" width="5" style="46" customWidth="1"/>
    <col min="7681" max="7685" width="20" style="46" customWidth="1"/>
    <col min="7686" max="7686" width="30" style="46" customWidth="1"/>
    <col min="7687" max="7687" width="50" style="46" customWidth="1"/>
    <col min="7688" max="7688" width="13.42578125" style="46" customWidth="1"/>
    <col min="7689" max="7934" width="9.140625" style="46"/>
    <col min="7935" max="7936" width="5" style="46" customWidth="1"/>
    <col min="7937" max="7941" width="20" style="46" customWidth="1"/>
    <col min="7942" max="7942" width="30" style="46" customWidth="1"/>
    <col min="7943" max="7943" width="50" style="46" customWidth="1"/>
    <col min="7944" max="7944" width="13.42578125" style="46" customWidth="1"/>
    <col min="7945" max="8190" width="9.140625" style="46"/>
    <col min="8191" max="8192" width="5" style="46" customWidth="1"/>
    <col min="8193" max="8197" width="20" style="46" customWidth="1"/>
    <col min="8198" max="8198" width="30" style="46" customWidth="1"/>
    <col min="8199" max="8199" width="50" style="46" customWidth="1"/>
    <col min="8200" max="8200" width="13.42578125" style="46" customWidth="1"/>
    <col min="8201" max="8446" width="9.140625" style="46"/>
    <col min="8447" max="8448" width="5" style="46" customWidth="1"/>
    <col min="8449" max="8453" width="20" style="46" customWidth="1"/>
    <col min="8454" max="8454" width="30" style="46" customWidth="1"/>
    <col min="8455" max="8455" width="50" style="46" customWidth="1"/>
    <col min="8456" max="8456" width="13.42578125" style="46" customWidth="1"/>
    <col min="8457" max="8702" width="9.140625" style="46"/>
    <col min="8703" max="8704" width="5" style="46" customWidth="1"/>
    <col min="8705" max="8709" width="20" style="46" customWidth="1"/>
    <col min="8710" max="8710" width="30" style="46" customWidth="1"/>
    <col min="8711" max="8711" width="50" style="46" customWidth="1"/>
    <col min="8712" max="8712" width="13.42578125" style="46" customWidth="1"/>
    <col min="8713" max="8958" width="9.140625" style="46"/>
    <col min="8959" max="8960" width="5" style="46" customWidth="1"/>
    <col min="8961" max="8965" width="20" style="46" customWidth="1"/>
    <col min="8966" max="8966" width="30" style="46" customWidth="1"/>
    <col min="8967" max="8967" width="50" style="46" customWidth="1"/>
    <col min="8968" max="8968" width="13.42578125" style="46" customWidth="1"/>
    <col min="8969" max="9214" width="9.140625" style="46"/>
    <col min="9215" max="9216" width="5" style="46" customWidth="1"/>
    <col min="9217" max="9221" width="20" style="46" customWidth="1"/>
    <col min="9222" max="9222" width="30" style="46" customWidth="1"/>
    <col min="9223" max="9223" width="50" style="46" customWidth="1"/>
    <col min="9224" max="9224" width="13.42578125" style="46" customWidth="1"/>
    <col min="9225" max="9470" width="9.140625" style="46"/>
    <col min="9471" max="9472" width="5" style="46" customWidth="1"/>
    <col min="9473" max="9477" width="20" style="46" customWidth="1"/>
    <col min="9478" max="9478" width="30" style="46" customWidth="1"/>
    <col min="9479" max="9479" width="50" style="46" customWidth="1"/>
    <col min="9480" max="9480" width="13.42578125" style="46" customWidth="1"/>
    <col min="9481" max="9726" width="9.140625" style="46"/>
    <col min="9727" max="9728" width="5" style="46" customWidth="1"/>
    <col min="9729" max="9733" width="20" style="46" customWidth="1"/>
    <col min="9734" max="9734" width="30" style="46" customWidth="1"/>
    <col min="9735" max="9735" width="50" style="46" customWidth="1"/>
    <col min="9736" max="9736" width="13.42578125" style="46" customWidth="1"/>
    <col min="9737" max="9982" width="9.140625" style="46"/>
    <col min="9983" max="9984" width="5" style="46" customWidth="1"/>
    <col min="9985" max="9989" width="20" style="46" customWidth="1"/>
    <col min="9990" max="9990" width="30" style="46" customWidth="1"/>
    <col min="9991" max="9991" width="50" style="46" customWidth="1"/>
    <col min="9992" max="9992" width="13.42578125" style="46" customWidth="1"/>
    <col min="9993" max="10238" width="9.140625" style="46"/>
    <col min="10239" max="10240" width="5" style="46" customWidth="1"/>
    <col min="10241" max="10245" width="20" style="46" customWidth="1"/>
    <col min="10246" max="10246" width="30" style="46" customWidth="1"/>
    <col min="10247" max="10247" width="50" style="46" customWidth="1"/>
    <col min="10248" max="10248" width="13.42578125" style="46" customWidth="1"/>
    <col min="10249" max="10494" width="9.140625" style="46"/>
    <col min="10495" max="10496" width="5" style="46" customWidth="1"/>
    <col min="10497" max="10501" width="20" style="46" customWidth="1"/>
    <col min="10502" max="10502" width="30" style="46" customWidth="1"/>
    <col min="10503" max="10503" width="50" style="46" customWidth="1"/>
    <col min="10504" max="10504" width="13.42578125" style="46" customWidth="1"/>
    <col min="10505" max="10750" width="9.140625" style="46"/>
    <col min="10751" max="10752" width="5" style="46" customWidth="1"/>
    <col min="10753" max="10757" width="20" style="46" customWidth="1"/>
    <col min="10758" max="10758" width="30" style="46" customWidth="1"/>
    <col min="10759" max="10759" width="50" style="46" customWidth="1"/>
    <col min="10760" max="10760" width="13.42578125" style="46" customWidth="1"/>
    <col min="10761" max="11006" width="9.140625" style="46"/>
    <col min="11007" max="11008" width="5" style="46" customWidth="1"/>
    <col min="11009" max="11013" width="20" style="46" customWidth="1"/>
    <col min="11014" max="11014" width="30" style="46" customWidth="1"/>
    <col min="11015" max="11015" width="50" style="46" customWidth="1"/>
    <col min="11016" max="11016" width="13.42578125" style="46" customWidth="1"/>
    <col min="11017" max="11262" width="9.140625" style="46"/>
    <col min="11263" max="11264" width="5" style="46" customWidth="1"/>
    <col min="11265" max="11269" width="20" style="46" customWidth="1"/>
    <col min="11270" max="11270" width="30" style="46" customWidth="1"/>
    <col min="11271" max="11271" width="50" style="46" customWidth="1"/>
    <col min="11272" max="11272" width="13.42578125" style="46" customWidth="1"/>
    <col min="11273" max="11518" width="9.140625" style="46"/>
    <col min="11519" max="11520" width="5" style="46" customWidth="1"/>
    <col min="11521" max="11525" width="20" style="46" customWidth="1"/>
    <col min="11526" max="11526" width="30" style="46" customWidth="1"/>
    <col min="11527" max="11527" width="50" style="46" customWidth="1"/>
    <col min="11528" max="11528" width="13.42578125" style="46" customWidth="1"/>
    <col min="11529" max="11774" width="9.140625" style="46"/>
    <col min="11775" max="11776" width="5" style="46" customWidth="1"/>
    <col min="11777" max="11781" width="20" style="46" customWidth="1"/>
    <col min="11782" max="11782" width="30" style="46" customWidth="1"/>
    <col min="11783" max="11783" width="50" style="46" customWidth="1"/>
    <col min="11784" max="11784" width="13.42578125" style="46" customWidth="1"/>
    <col min="11785" max="12030" width="9.140625" style="46"/>
    <col min="12031" max="12032" width="5" style="46" customWidth="1"/>
    <col min="12033" max="12037" width="20" style="46" customWidth="1"/>
    <col min="12038" max="12038" width="30" style="46" customWidth="1"/>
    <col min="12039" max="12039" width="50" style="46" customWidth="1"/>
    <col min="12040" max="12040" width="13.42578125" style="46" customWidth="1"/>
    <col min="12041" max="12286" width="9.140625" style="46"/>
    <col min="12287" max="12288" width="5" style="46" customWidth="1"/>
    <col min="12289" max="12293" width="20" style="46" customWidth="1"/>
    <col min="12294" max="12294" width="30" style="46" customWidth="1"/>
    <col min="12295" max="12295" width="50" style="46" customWidth="1"/>
    <col min="12296" max="12296" width="13.42578125" style="46" customWidth="1"/>
    <col min="12297" max="12542" width="9.140625" style="46"/>
    <col min="12543" max="12544" width="5" style="46" customWidth="1"/>
    <col min="12545" max="12549" width="20" style="46" customWidth="1"/>
    <col min="12550" max="12550" width="30" style="46" customWidth="1"/>
    <col min="12551" max="12551" width="50" style="46" customWidth="1"/>
    <col min="12552" max="12552" width="13.42578125" style="46" customWidth="1"/>
    <col min="12553" max="12798" width="9.140625" style="46"/>
    <col min="12799" max="12800" width="5" style="46" customWidth="1"/>
    <col min="12801" max="12805" width="20" style="46" customWidth="1"/>
    <col min="12806" max="12806" width="30" style="46" customWidth="1"/>
    <col min="12807" max="12807" width="50" style="46" customWidth="1"/>
    <col min="12808" max="12808" width="13.42578125" style="46" customWidth="1"/>
    <col min="12809" max="13054" width="9.140625" style="46"/>
    <col min="13055" max="13056" width="5" style="46" customWidth="1"/>
    <col min="13057" max="13061" width="20" style="46" customWidth="1"/>
    <col min="13062" max="13062" width="30" style="46" customWidth="1"/>
    <col min="13063" max="13063" width="50" style="46" customWidth="1"/>
    <col min="13064" max="13064" width="13.42578125" style="46" customWidth="1"/>
    <col min="13065" max="13310" width="9.140625" style="46"/>
    <col min="13311" max="13312" width="5" style="46" customWidth="1"/>
    <col min="13313" max="13317" width="20" style="46" customWidth="1"/>
    <col min="13318" max="13318" width="30" style="46" customWidth="1"/>
    <col min="13319" max="13319" width="50" style="46" customWidth="1"/>
    <col min="13320" max="13320" width="13.42578125" style="46" customWidth="1"/>
    <col min="13321" max="13566" width="9.140625" style="46"/>
    <col min="13567" max="13568" width="5" style="46" customWidth="1"/>
    <col min="13569" max="13573" width="20" style="46" customWidth="1"/>
    <col min="13574" max="13574" width="30" style="46" customWidth="1"/>
    <col min="13575" max="13575" width="50" style="46" customWidth="1"/>
    <col min="13576" max="13576" width="13.42578125" style="46" customWidth="1"/>
    <col min="13577" max="13822" width="9.140625" style="46"/>
    <col min="13823" max="13824" width="5" style="46" customWidth="1"/>
    <col min="13825" max="13829" width="20" style="46" customWidth="1"/>
    <col min="13830" max="13830" width="30" style="46" customWidth="1"/>
    <col min="13831" max="13831" width="50" style="46" customWidth="1"/>
    <col min="13832" max="13832" width="13.42578125" style="46" customWidth="1"/>
    <col min="13833" max="14078" width="9.140625" style="46"/>
    <col min="14079" max="14080" width="5" style="46" customWidth="1"/>
    <col min="14081" max="14085" width="20" style="46" customWidth="1"/>
    <col min="14086" max="14086" width="30" style="46" customWidth="1"/>
    <col min="14087" max="14087" width="50" style="46" customWidth="1"/>
    <col min="14088" max="14088" width="13.42578125" style="46" customWidth="1"/>
    <col min="14089" max="14334" width="9.140625" style="46"/>
    <col min="14335" max="14336" width="5" style="46" customWidth="1"/>
    <col min="14337" max="14341" width="20" style="46" customWidth="1"/>
    <col min="14342" max="14342" width="30" style="46" customWidth="1"/>
    <col min="14343" max="14343" width="50" style="46" customWidth="1"/>
    <col min="14344" max="14344" width="13.42578125" style="46" customWidth="1"/>
    <col min="14345" max="14590" width="9.140625" style="46"/>
    <col min="14591" max="14592" width="5" style="46" customWidth="1"/>
    <col min="14593" max="14597" width="20" style="46" customWidth="1"/>
    <col min="14598" max="14598" width="30" style="46" customWidth="1"/>
    <col min="14599" max="14599" width="50" style="46" customWidth="1"/>
    <col min="14600" max="14600" width="13.42578125" style="46" customWidth="1"/>
    <col min="14601" max="14846" width="9.140625" style="46"/>
    <col min="14847" max="14848" width="5" style="46" customWidth="1"/>
    <col min="14849" max="14853" width="20" style="46" customWidth="1"/>
    <col min="14854" max="14854" width="30" style="46" customWidth="1"/>
    <col min="14855" max="14855" width="50" style="46" customWidth="1"/>
    <col min="14856" max="14856" width="13.42578125" style="46" customWidth="1"/>
    <col min="14857" max="15102" width="9.140625" style="46"/>
    <col min="15103" max="15104" width="5" style="46" customWidth="1"/>
    <col min="15105" max="15109" width="20" style="46" customWidth="1"/>
    <col min="15110" max="15110" width="30" style="46" customWidth="1"/>
    <col min="15111" max="15111" width="50" style="46" customWidth="1"/>
    <col min="15112" max="15112" width="13.42578125" style="46" customWidth="1"/>
    <col min="15113" max="15358" width="9.140625" style="46"/>
    <col min="15359" max="15360" width="5" style="46" customWidth="1"/>
    <col min="15361" max="15365" width="20" style="46" customWidth="1"/>
    <col min="15366" max="15366" width="30" style="46" customWidth="1"/>
    <col min="15367" max="15367" width="50" style="46" customWidth="1"/>
    <col min="15368" max="15368" width="13.42578125" style="46" customWidth="1"/>
    <col min="15369" max="15614" width="9.140625" style="46"/>
    <col min="15615" max="15616" width="5" style="46" customWidth="1"/>
    <col min="15617" max="15621" width="20" style="46" customWidth="1"/>
    <col min="15622" max="15622" width="30" style="46" customWidth="1"/>
    <col min="15623" max="15623" width="50" style="46" customWidth="1"/>
    <col min="15624" max="15624" width="13.42578125" style="46" customWidth="1"/>
    <col min="15625" max="15870" width="9.140625" style="46"/>
    <col min="15871" max="15872" width="5" style="46" customWidth="1"/>
    <col min="15873" max="15877" width="20" style="46" customWidth="1"/>
    <col min="15878" max="15878" width="30" style="46" customWidth="1"/>
    <col min="15879" max="15879" width="50" style="46" customWidth="1"/>
    <col min="15880" max="15880" width="13.42578125" style="46" customWidth="1"/>
    <col min="15881" max="16126" width="9.140625" style="46"/>
    <col min="16127" max="16128" width="5" style="46" customWidth="1"/>
    <col min="16129" max="16133" width="20" style="46" customWidth="1"/>
    <col min="16134" max="16134" width="30" style="46" customWidth="1"/>
    <col min="16135" max="16135" width="50" style="46" customWidth="1"/>
    <col min="16136" max="16136" width="13.42578125" style="46" customWidth="1"/>
    <col min="16137" max="16384" width="9.140625" style="46"/>
  </cols>
  <sheetData>
    <row r="2" spans="1:9" ht="36.75" customHeight="1" x14ac:dyDescent="0.2">
      <c r="A2" s="88" t="s">
        <v>112</v>
      </c>
      <c r="B2" s="88" t="s">
        <v>113</v>
      </c>
      <c r="C2" s="88" t="s">
        <v>113</v>
      </c>
      <c r="D2" s="88" t="s">
        <v>113</v>
      </c>
      <c r="E2" s="88" t="s">
        <v>113</v>
      </c>
      <c r="F2" s="88" t="s">
        <v>113</v>
      </c>
      <c r="G2" s="88" t="s">
        <v>113</v>
      </c>
      <c r="H2" s="88" t="s">
        <v>113</v>
      </c>
      <c r="I2" s="88" t="s">
        <v>113</v>
      </c>
    </row>
    <row r="3" spans="1:9" s="47" customFormat="1" x14ac:dyDescent="0.25">
      <c r="A3" s="47" t="s">
        <v>196</v>
      </c>
      <c r="F3" s="48"/>
    </row>
    <row r="4" spans="1:9" s="47" customFormat="1" x14ac:dyDescent="0.25">
      <c r="A4" s="47" t="s">
        <v>197</v>
      </c>
    </row>
    <row r="5" spans="1:9" x14ac:dyDescent="0.2">
      <c r="H5" s="89" t="s">
        <v>235</v>
      </c>
      <c r="I5" s="89"/>
    </row>
    <row r="6" spans="1:9" ht="78" customHeight="1" x14ac:dyDescent="0.2">
      <c r="A6" s="50" t="s">
        <v>17</v>
      </c>
      <c r="B6" s="50" t="s">
        <v>114</v>
      </c>
      <c r="C6" s="50" t="s">
        <v>115</v>
      </c>
      <c r="D6" s="50" t="s">
        <v>116</v>
      </c>
      <c r="E6" s="50" t="s">
        <v>117</v>
      </c>
      <c r="F6" s="50" t="s">
        <v>19</v>
      </c>
      <c r="G6" s="50" t="s">
        <v>118</v>
      </c>
      <c r="H6" s="50" t="s">
        <v>119</v>
      </c>
      <c r="I6" s="50" t="s">
        <v>50</v>
      </c>
    </row>
    <row r="7" spans="1:9" ht="47.25" customHeight="1" x14ac:dyDescent="0.2">
      <c r="A7" s="50">
        <v>1</v>
      </c>
      <c r="B7" s="50" t="s">
        <v>111</v>
      </c>
      <c r="C7" s="50">
        <v>2019</v>
      </c>
      <c r="D7" s="51" t="s">
        <v>156</v>
      </c>
      <c r="E7" s="50">
        <v>423800000</v>
      </c>
      <c r="F7" s="52">
        <v>416874200</v>
      </c>
      <c r="G7" s="50">
        <v>423800000</v>
      </c>
      <c r="H7" s="90" t="s">
        <v>234</v>
      </c>
      <c r="I7" s="50"/>
    </row>
    <row r="8" spans="1:9" ht="47.25" customHeight="1" x14ac:dyDescent="0.2">
      <c r="A8" s="50">
        <v>2</v>
      </c>
      <c r="B8" s="50" t="s">
        <v>157</v>
      </c>
      <c r="C8" s="50"/>
      <c r="D8" s="51"/>
      <c r="E8" s="50">
        <v>423800000</v>
      </c>
      <c r="F8" s="52">
        <v>416874200</v>
      </c>
      <c r="G8" s="50">
        <v>423800000</v>
      </c>
      <c r="H8" s="91"/>
      <c r="I8" s="50"/>
    </row>
    <row r="9" spans="1:9" x14ac:dyDescent="0.2">
      <c r="A9" s="50">
        <v>3</v>
      </c>
      <c r="B9" s="50"/>
      <c r="C9" s="50"/>
      <c r="D9" s="51"/>
      <c r="E9" s="50"/>
      <c r="F9" s="52"/>
      <c r="G9" s="50"/>
      <c r="H9" s="52"/>
      <c r="I9" s="50"/>
    </row>
    <row r="10" spans="1:9" x14ac:dyDescent="0.2">
      <c r="A10" s="50">
        <v>4</v>
      </c>
      <c r="B10" s="50"/>
      <c r="C10" s="50"/>
      <c r="D10" s="51"/>
      <c r="E10" s="50"/>
      <c r="F10" s="52"/>
      <c r="G10" s="50"/>
      <c r="H10" s="53"/>
      <c r="I10" s="50"/>
    </row>
    <row r="11" spans="1:9" ht="14.25" customHeight="1" x14ac:dyDescent="0.2">
      <c r="A11" s="50">
        <v>5</v>
      </c>
      <c r="B11" s="50"/>
      <c r="C11" s="53"/>
      <c r="D11" s="53"/>
      <c r="E11" s="53"/>
      <c r="F11" s="53"/>
      <c r="G11" s="53"/>
      <c r="H11" s="53"/>
      <c r="I11" s="53"/>
    </row>
    <row r="12" spans="1:9" hidden="1" x14ac:dyDescent="0.2">
      <c r="A12" s="50">
        <v>14</v>
      </c>
      <c r="B12" s="50" t="s">
        <v>121</v>
      </c>
      <c r="C12" s="53" t="s">
        <v>113</v>
      </c>
      <c r="D12" s="53" t="s">
        <v>113</v>
      </c>
      <c r="E12" s="53" t="s">
        <v>113</v>
      </c>
      <c r="F12" s="53" t="s">
        <v>113</v>
      </c>
      <c r="G12" s="53" t="s">
        <v>113</v>
      </c>
      <c r="H12" s="53" t="s">
        <v>113</v>
      </c>
      <c r="I12" s="53" t="s">
        <v>113</v>
      </c>
    </row>
    <row r="13" spans="1:9" hidden="1" x14ac:dyDescent="0.2">
      <c r="A13" s="50">
        <v>15</v>
      </c>
      <c r="B13" s="50" t="s">
        <v>122</v>
      </c>
      <c r="C13" s="53" t="s">
        <v>113</v>
      </c>
      <c r="D13" s="53" t="s">
        <v>113</v>
      </c>
      <c r="E13" s="53"/>
      <c r="F13" s="53" t="s">
        <v>113</v>
      </c>
      <c r="G13" s="53" t="s">
        <v>113</v>
      </c>
      <c r="H13" s="53" t="s">
        <v>113</v>
      </c>
      <c r="I13" s="53" t="s">
        <v>113</v>
      </c>
    </row>
    <row r="14" spans="1:9" hidden="1" x14ac:dyDescent="0.2">
      <c r="A14" s="50">
        <v>16</v>
      </c>
      <c r="B14" s="50" t="s">
        <v>120</v>
      </c>
      <c r="C14" s="53" t="s">
        <v>113</v>
      </c>
      <c r="D14" s="53" t="s">
        <v>113</v>
      </c>
      <c r="E14" s="53" t="s">
        <v>113</v>
      </c>
      <c r="F14" s="53" t="s">
        <v>113</v>
      </c>
      <c r="G14" s="53" t="s">
        <v>113</v>
      </c>
      <c r="H14" s="53" t="s">
        <v>113</v>
      </c>
      <c r="I14" s="53" t="s">
        <v>113</v>
      </c>
    </row>
    <row r="15" spans="1:9" ht="30" hidden="1" x14ac:dyDescent="0.2">
      <c r="A15" s="50">
        <v>17</v>
      </c>
      <c r="B15" s="50" t="s">
        <v>123</v>
      </c>
      <c r="C15" s="53" t="s">
        <v>113</v>
      </c>
      <c r="D15" s="53" t="s">
        <v>113</v>
      </c>
      <c r="E15" s="53" t="s">
        <v>113</v>
      </c>
      <c r="F15" s="53" t="s">
        <v>113</v>
      </c>
      <c r="G15" s="53" t="s">
        <v>113</v>
      </c>
      <c r="H15" s="53" t="s">
        <v>113</v>
      </c>
      <c r="I15" s="53" t="s">
        <v>113</v>
      </c>
    </row>
    <row r="16" spans="1:9" hidden="1" x14ac:dyDescent="0.2">
      <c r="A16" s="50">
        <v>18</v>
      </c>
      <c r="B16" s="50" t="s">
        <v>124</v>
      </c>
      <c r="C16" s="53" t="s">
        <v>113</v>
      </c>
      <c r="D16" s="53" t="s">
        <v>113</v>
      </c>
      <c r="E16" s="53" t="s">
        <v>113</v>
      </c>
      <c r="F16" s="53" t="s">
        <v>113</v>
      </c>
      <c r="G16" s="53" t="s">
        <v>113</v>
      </c>
      <c r="H16" s="53" t="s">
        <v>113</v>
      </c>
      <c r="I16" s="53" t="s">
        <v>113</v>
      </c>
    </row>
    <row r="17" spans="1:9" ht="14.25" hidden="1" customHeight="1" x14ac:dyDescent="0.2">
      <c r="A17" s="50">
        <v>19</v>
      </c>
      <c r="B17" s="50" t="s">
        <v>125</v>
      </c>
      <c r="C17" s="53" t="s">
        <v>113</v>
      </c>
      <c r="D17" s="53" t="s">
        <v>113</v>
      </c>
      <c r="E17" s="53" t="s">
        <v>113</v>
      </c>
      <c r="F17" s="53" t="s">
        <v>113</v>
      </c>
      <c r="G17" s="53" t="s">
        <v>113</v>
      </c>
      <c r="H17" s="53" t="s">
        <v>113</v>
      </c>
      <c r="I17" s="53" t="s">
        <v>113</v>
      </c>
    </row>
    <row r="18" spans="1:9" hidden="1" x14ac:dyDescent="0.2">
      <c r="A18" s="50">
        <v>20</v>
      </c>
      <c r="B18" s="50" t="s">
        <v>126</v>
      </c>
      <c r="C18" s="53" t="s">
        <v>113</v>
      </c>
      <c r="D18" s="53" t="s">
        <v>113</v>
      </c>
      <c r="E18" s="53" t="s">
        <v>113</v>
      </c>
      <c r="F18" s="53" t="s">
        <v>113</v>
      </c>
      <c r="G18" s="53" t="s">
        <v>113</v>
      </c>
      <c r="H18" s="53" t="s">
        <v>113</v>
      </c>
      <c r="I18" s="53" t="s">
        <v>113</v>
      </c>
    </row>
    <row r="19" spans="1:9" ht="30" hidden="1" x14ac:dyDescent="0.2">
      <c r="A19" s="50">
        <v>21</v>
      </c>
      <c r="B19" s="50" t="s">
        <v>127</v>
      </c>
      <c r="C19" s="53" t="s">
        <v>113</v>
      </c>
      <c r="D19" s="53" t="s">
        <v>113</v>
      </c>
      <c r="E19" s="53" t="s">
        <v>113</v>
      </c>
      <c r="F19" s="53" t="s">
        <v>113</v>
      </c>
      <c r="G19" s="53" t="s">
        <v>113</v>
      </c>
      <c r="H19" s="53" t="s">
        <v>113</v>
      </c>
      <c r="I19" s="53" t="s">
        <v>113</v>
      </c>
    </row>
    <row r="20" spans="1:9" hidden="1" x14ac:dyDescent="0.2">
      <c r="A20" s="50">
        <v>22</v>
      </c>
      <c r="B20" s="50" t="s">
        <v>128</v>
      </c>
      <c r="C20" s="53" t="s">
        <v>113</v>
      </c>
      <c r="D20" s="53" t="s">
        <v>113</v>
      </c>
      <c r="E20" s="53" t="s">
        <v>113</v>
      </c>
      <c r="F20" s="53" t="s">
        <v>113</v>
      </c>
      <c r="G20" s="53" t="s">
        <v>113</v>
      </c>
      <c r="H20" s="53" t="s">
        <v>113</v>
      </c>
      <c r="I20" s="53" t="s">
        <v>113</v>
      </c>
    </row>
    <row r="21" spans="1:9" ht="30" hidden="1" x14ac:dyDescent="0.2">
      <c r="A21" s="50">
        <v>23</v>
      </c>
      <c r="B21" s="50" t="s">
        <v>129</v>
      </c>
      <c r="C21" s="53" t="s">
        <v>113</v>
      </c>
      <c r="D21" s="53" t="s">
        <v>113</v>
      </c>
      <c r="E21" s="53" t="s">
        <v>113</v>
      </c>
      <c r="F21" s="53" t="s">
        <v>113</v>
      </c>
      <c r="G21" s="53" t="s">
        <v>113</v>
      </c>
      <c r="H21" s="53" t="s">
        <v>113</v>
      </c>
      <c r="I21" s="53" t="s">
        <v>113</v>
      </c>
    </row>
    <row r="22" spans="1:9" ht="30" hidden="1" x14ac:dyDescent="0.2">
      <c r="A22" s="50">
        <v>24</v>
      </c>
      <c r="B22" s="50" t="s">
        <v>130</v>
      </c>
      <c r="C22" s="53" t="s">
        <v>113</v>
      </c>
      <c r="D22" s="53" t="s">
        <v>113</v>
      </c>
      <c r="E22" s="53" t="s">
        <v>113</v>
      </c>
      <c r="F22" s="53" t="s">
        <v>113</v>
      </c>
      <c r="G22" s="53" t="s">
        <v>113</v>
      </c>
      <c r="H22" s="53" t="s">
        <v>113</v>
      </c>
      <c r="I22" s="53" t="s">
        <v>113</v>
      </c>
    </row>
    <row r="23" spans="1:9" ht="30" hidden="1" x14ac:dyDescent="0.2">
      <c r="A23" s="50">
        <v>25</v>
      </c>
      <c r="B23" s="50" t="s">
        <v>131</v>
      </c>
      <c r="C23" s="53" t="s">
        <v>113</v>
      </c>
      <c r="D23" s="53" t="s">
        <v>113</v>
      </c>
      <c r="E23" s="53" t="s">
        <v>113</v>
      </c>
      <c r="F23" s="53" t="s">
        <v>113</v>
      </c>
      <c r="G23" s="53" t="s">
        <v>113</v>
      </c>
      <c r="H23" s="53" t="s">
        <v>113</v>
      </c>
      <c r="I23" s="53" t="s">
        <v>113</v>
      </c>
    </row>
    <row r="24" spans="1:9" hidden="1" x14ac:dyDescent="0.2">
      <c r="A24" s="50">
        <v>26</v>
      </c>
      <c r="B24" s="50" t="s">
        <v>132</v>
      </c>
      <c r="C24" s="53" t="s">
        <v>113</v>
      </c>
      <c r="D24" s="53" t="s">
        <v>113</v>
      </c>
      <c r="E24" s="53" t="s">
        <v>113</v>
      </c>
      <c r="F24" s="53" t="s">
        <v>113</v>
      </c>
      <c r="G24" s="53" t="s">
        <v>113</v>
      </c>
      <c r="H24" s="53" t="s">
        <v>113</v>
      </c>
      <c r="I24" s="53" t="s">
        <v>113</v>
      </c>
    </row>
    <row r="25" spans="1:9" hidden="1" x14ac:dyDescent="0.2">
      <c r="A25" s="50">
        <v>27</v>
      </c>
      <c r="B25" s="50" t="s">
        <v>133</v>
      </c>
      <c r="C25" s="53" t="s">
        <v>113</v>
      </c>
      <c r="D25" s="53" t="s">
        <v>113</v>
      </c>
      <c r="E25" s="53" t="s">
        <v>113</v>
      </c>
      <c r="F25" s="53" t="s">
        <v>113</v>
      </c>
      <c r="G25" s="53" t="s">
        <v>113</v>
      </c>
      <c r="H25" s="53" t="s">
        <v>113</v>
      </c>
      <c r="I25" s="53" t="s">
        <v>113</v>
      </c>
    </row>
    <row r="26" spans="1:9" hidden="1" x14ac:dyDescent="0.2">
      <c r="A26" s="50">
        <v>28</v>
      </c>
      <c r="B26" s="50" t="s">
        <v>134</v>
      </c>
      <c r="C26" s="53" t="s">
        <v>113</v>
      </c>
      <c r="D26" s="53" t="s">
        <v>113</v>
      </c>
      <c r="E26" s="53" t="s">
        <v>113</v>
      </c>
      <c r="F26" s="53" t="s">
        <v>113</v>
      </c>
      <c r="G26" s="53" t="s">
        <v>113</v>
      </c>
      <c r="H26" s="53" t="s">
        <v>113</v>
      </c>
      <c r="I26" s="53" t="s">
        <v>113</v>
      </c>
    </row>
    <row r="27" spans="1:9" ht="30" hidden="1" x14ac:dyDescent="0.2">
      <c r="A27" s="50">
        <v>29</v>
      </c>
      <c r="B27" s="50" t="s">
        <v>135</v>
      </c>
      <c r="C27" s="53" t="s">
        <v>113</v>
      </c>
      <c r="D27" s="53" t="s">
        <v>113</v>
      </c>
      <c r="E27" s="53" t="s">
        <v>113</v>
      </c>
      <c r="F27" s="53" t="s">
        <v>113</v>
      </c>
      <c r="G27" s="53" t="s">
        <v>113</v>
      </c>
      <c r="H27" s="53" t="s">
        <v>113</v>
      </c>
      <c r="I27" s="53" t="s">
        <v>113</v>
      </c>
    </row>
    <row r="28" spans="1:9" hidden="1" x14ac:dyDescent="0.2">
      <c r="A28" s="50">
        <v>30</v>
      </c>
      <c r="B28" s="50" t="s">
        <v>136</v>
      </c>
      <c r="C28" s="53" t="s">
        <v>113</v>
      </c>
      <c r="D28" s="53" t="s">
        <v>113</v>
      </c>
      <c r="E28" s="53" t="s">
        <v>113</v>
      </c>
      <c r="F28" s="53" t="s">
        <v>113</v>
      </c>
      <c r="G28" s="53" t="s">
        <v>113</v>
      </c>
      <c r="H28" s="53" t="s">
        <v>113</v>
      </c>
      <c r="I28" s="53" t="s">
        <v>113</v>
      </c>
    </row>
    <row r="29" spans="1:9" ht="30" hidden="1" x14ac:dyDescent="0.2">
      <c r="A29" s="50">
        <v>31</v>
      </c>
      <c r="B29" s="50" t="s">
        <v>137</v>
      </c>
      <c r="C29" s="53" t="s">
        <v>113</v>
      </c>
      <c r="D29" s="53" t="s">
        <v>113</v>
      </c>
      <c r="E29" s="53" t="s">
        <v>113</v>
      </c>
      <c r="F29" s="53" t="s">
        <v>113</v>
      </c>
      <c r="G29" s="53" t="s">
        <v>113</v>
      </c>
      <c r="H29" s="53" t="s">
        <v>113</v>
      </c>
      <c r="I29" s="53" t="s">
        <v>113</v>
      </c>
    </row>
    <row r="30" spans="1:9" hidden="1" x14ac:dyDescent="0.2">
      <c r="A30" s="50">
        <v>32</v>
      </c>
      <c r="B30" s="50" t="s">
        <v>138</v>
      </c>
      <c r="C30" s="53" t="s">
        <v>113</v>
      </c>
      <c r="D30" s="53" t="s">
        <v>113</v>
      </c>
      <c r="E30" s="53" t="s">
        <v>113</v>
      </c>
      <c r="F30" s="53" t="s">
        <v>113</v>
      </c>
      <c r="G30" s="53" t="s">
        <v>113</v>
      </c>
      <c r="H30" s="53" t="s">
        <v>113</v>
      </c>
      <c r="I30" s="53" t="s">
        <v>113</v>
      </c>
    </row>
    <row r="31" spans="1:9" hidden="1" x14ac:dyDescent="0.2">
      <c r="A31" s="53" t="s">
        <v>113</v>
      </c>
      <c r="B31" s="50" t="s">
        <v>139</v>
      </c>
      <c r="C31" s="53" t="s">
        <v>113</v>
      </c>
      <c r="D31" s="53" t="s">
        <v>113</v>
      </c>
      <c r="E31" s="53" t="s">
        <v>113</v>
      </c>
      <c r="F31" s="53" t="s">
        <v>113</v>
      </c>
      <c r="G31" s="53" t="s">
        <v>113</v>
      </c>
      <c r="H31" s="53" t="s">
        <v>113</v>
      </c>
      <c r="I31" s="53" t="s">
        <v>113</v>
      </c>
    </row>
    <row r="32" spans="1:9" hidden="1" x14ac:dyDescent="0.2">
      <c r="A32" s="53" t="s">
        <v>113</v>
      </c>
      <c r="B32" s="53" t="s">
        <v>113</v>
      </c>
      <c r="C32" s="53" t="s">
        <v>113</v>
      </c>
      <c r="D32" s="53" t="s">
        <v>113</v>
      </c>
      <c r="E32" s="53" t="s">
        <v>113</v>
      </c>
      <c r="F32" s="53" t="s">
        <v>113</v>
      </c>
      <c r="G32" s="53" t="s">
        <v>113</v>
      </c>
      <c r="H32" s="53" t="s">
        <v>113</v>
      </c>
      <c r="I32" s="53" t="s">
        <v>113</v>
      </c>
    </row>
  </sheetData>
  <mergeCells count="3">
    <mergeCell ref="A2:I2"/>
    <mergeCell ref="H5:I5"/>
    <mergeCell ref="H7:H8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6" sqref="K6"/>
    </sheetView>
  </sheetViews>
  <sheetFormatPr defaultRowHeight="12.75" x14ac:dyDescent="0.2"/>
  <cols>
    <col min="1" max="1" width="5.85546875" style="7" customWidth="1"/>
    <col min="2" max="2" width="20.7109375" style="1" customWidth="1"/>
    <col min="3" max="3" width="11.7109375" style="54" customWidth="1"/>
    <col min="4" max="4" width="10.85546875" style="54" customWidth="1"/>
    <col min="5" max="5" width="15.28515625" style="1" customWidth="1"/>
    <col min="6" max="6" width="17.42578125" style="1" customWidth="1"/>
    <col min="7" max="7" width="21.85546875" style="1" customWidth="1"/>
    <col min="8" max="8" width="19.28515625" style="1" customWidth="1"/>
    <col min="9" max="9" width="24.28515625" style="1" customWidth="1"/>
    <col min="10" max="16384" width="9.140625" style="1"/>
  </cols>
  <sheetData>
    <row r="1" spans="1:9" x14ac:dyDescent="0.2">
      <c r="A1" s="77" t="s">
        <v>146</v>
      </c>
      <c r="B1" s="77"/>
      <c r="C1" s="77"/>
      <c r="D1" s="77"/>
      <c r="E1" s="77"/>
      <c r="F1" s="77"/>
      <c r="G1" s="77"/>
      <c r="H1" s="77"/>
      <c r="I1" s="77"/>
    </row>
    <row r="2" spans="1:9" s="7" customFormat="1" ht="11.25" customHeight="1" x14ac:dyDescent="0.25">
      <c r="A2" s="56" t="s">
        <v>196</v>
      </c>
      <c r="B2" s="56"/>
      <c r="C2" s="56"/>
      <c r="F2" s="33"/>
    </row>
    <row r="3" spans="1:9" s="7" customFormat="1" hidden="1" x14ac:dyDescent="0.25">
      <c r="A3" s="56" t="s">
        <v>197</v>
      </c>
      <c r="B3" s="56"/>
      <c r="C3" s="56"/>
    </row>
    <row r="4" spans="1:9" x14ac:dyDescent="0.2">
      <c r="D4" s="78" t="s">
        <v>153</v>
      </c>
      <c r="E4" s="78"/>
      <c r="F4" s="78"/>
      <c r="G4" s="78"/>
      <c r="I4" s="58" t="s">
        <v>231</v>
      </c>
    </row>
    <row r="5" spans="1:9" s="7" customFormat="1" ht="54" customHeight="1" x14ac:dyDescent="0.25">
      <c r="A5" s="14" t="s">
        <v>17</v>
      </c>
      <c r="B5" s="59" t="s">
        <v>18</v>
      </c>
      <c r="C5" s="59" t="s">
        <v>206</v>
      </c>
      <c r="D5" s="59" t="s">
        <v>205</v>
      </c>
      <c r="E5" s="59" t="s">
        <v>140</v>
      </c>
      <c r="F5" s="59" t="s">
        <v>141</v>
      </c>
      <c r="G5" s="59" t="s">
        <v>142</v>
      </c>
      <c r="H5" s="59" t="s">
        <v>151</v>
      </c>
      <c r="I5" s="59" t="s">
        <v>152</v>
      </c>
    </row>
    <row r="6" spans="1:9" s="7" customFormat="1" ht="69.75" customHeight="1" x14ac:dyDescent="0.25">
      <c r="A6" s="14">
        <v>1</v>
      </c>
      <c r="B6" s="9" t="s">
        <v>158</v>
      </c>
      <c r="C6" s="60">
        <v>423800</v>
      </c>
      <c r="D6" s="60">
        <v>416874.23800000001</v>
      </c>
      <c r="E6" s="59" t="s">
        <v>159</v>
      </c>
      <c r="F6" s="70" t="s">
        <v>161</v>
      </c>
      <c r="G6" s="9" t="s">
        <v>174</v>
      </c>
      <c r="H6" s="9" t="s">
        <v>189</v>
      </c>
      <c r="I6" s="9" t="s">
        <v>173</v>
      </c>
    </row>
    <row r="7" spans="1:9" s="7" customFormat="1" ht="15" customHeight="1" x14ac:dyDescent="0.25">
      <c r="A7" s="14">
        <v>2</v>
      </c>
      <c r="B7" s="11" t="s">
        <v>143</v>
      </c>
      <c r="C7" s="60">
        <v>70440</v>
      </c>
      <c r="D7" s="60">
        <f>+D8+D9+D10</f>
        <v>53313.5</v>
      </c>
      <c r="E7" s="59" t="s">
        <v>159</v>
      </c>
      <c r="F7" s="79"/>
      <c r="G7" s="9"/>
      <c r="H7" s="9"/>
      <c r="I7" s="9"/>
    </row>
    <row r="8" spans="1:9" s="7" customFormat="1" ht="26.25" customHeight="1" x14ac:dyDescent="0.25">
      <c r="A8" s="14">
        <v>2.1</v>
      </c>
      <c r="B8" s="9" t="s">
        <v>175</v>
      </c>
      <c r="C8" s="60" t="s">
        <v>183</v>
      </c>
      <c r="D8" s="60">
        <v>19254.599999999999</v>
      </c>
      <c r="E8" s="59"/>
      <c r="F8" s="79"/>
      <c r="G8" s="9" t="s">
        <v>181</v>
      </c>
      <c r="H8" s="9" t="s">
        <v>172</v>
      </c>
      <c r="I8" s="9" t="s">
        <v>191</v>
      </c>
    </row>
    <row r="9" spans="1:9" s="7" customFormat="1" ht="28.5" customHeight="1" x14ac:dyDescent="0.25">
      <c r="A9" s="14">
        <v>2.2000000000000002</v>
      </c>
      <c r="B9" s="9" t="s">
        <v>176</v>
      </c>
      <c r="C9" s="60" t="s">
        <v>184</v>
      </c>
      <c r="D9" s="60">
        <v>4741.7</v>
      </c>
      <c r="E9" s="59"/>
      <c r="F9" s="79"/>
      <c r="G9" s="9" t="s">
        <v>181</v>
      </c>
      <c r="H9" s="9"/>
      <c r="I9" s="9"/>
    </row>
    <row r="10" spans="1:9" s="7" customFormat="1" ht="26.25" customHeight="1" x14ac:dyDescent="0.25">
      <c r="A10" s="14">
        <v>2.2999999999999998</v>
      </c>
      <c r="B10" s="9" t="s">
        <v>177</v>
      </c>
      <c r="C10" s="60" t="s">
        <v>185</v>
      </c>
      <c r="D10" s="60">
        <v>29317.200000000001</v>
      </c>
      <c r="E10" s="59"/>
      <c r="F10" s="79"/>
      <c r="G10" s="9" t="s">
        <v>193</v>
      </c>
      <c r="H10" s="9"/>
      <c r="I10" s="9"/>
    </row>
    <row r="11" spans="1:9" s="7" customFormat="1" ht="21.75" customHeight="1" x14ac:dyDescent="0.25">
      <c r="A11" s="14">
        <v>2.4</v>
      </c>
      <c r="B11" s="9" t="s">
        <v>178</v>
      </c>
      <c r="C11" s="60" t="s">
        <v>186</v>
      </c>
      <c r="D11" s="60">
        <v>1292.5</v>
      </c>
      <c r="E11" s="59"/>
      <c r="F11" s="79"/>
      <c r="G11" s="9" t="s">
        <v>210</v>
      </c>
      <c r="H11" s="70" t="s">
        <v>222</v>
      </c>
      <c r="I11" s="9"/>
    </row>
    <row r="12" spans="1:9" s="7" customFormat="1" ht="27.75" customHeight="1" x14ac:dyDescent="0.25">
      <c r="A12" s="14">
        <v>2.5</v>
      </c>
      <c r="B12" s="9" t="s">
        <v>179</v>
      </c>
      <c r="C12" s="60" t="s">
        <v>187</v>
      </c>
      <c r="D12" s="60">
        <v>9284</v>
      </c>
      <c r="E12" s="59"/>
      <c r="F12" s="79"/>
      <c r="G12" s="9" t="s">
        <v>210</v>
      </c>
      <c r="H12" s="79"/>
      <c r="I12" s="9"/>
    </row>
    <row r="13" spans="1:9" s="7" customFormat="1" ht="27.75" customHeight="1" x14ac:dyDescent="0.25">
      <c r="A13" s="14">
        <v>2.6</v>
      </c>
      <c r="B13" s="9" t="s">
        <v>180</v>
      </c>
      <c r="C13" s="60" t="s">
        <v>188</v>
      </c>
      <c r="D13" s="60">
        <v>1969</v>
      </c>
      <c r="E13" s="59"/>
      <c r="F13" s="71"/>
      <c r="G13" s="9" t="s">
        <v>210</v>
      </c>
      <c r="H13" s="71"/>
      <c r="I13" s="9"/>
    </row>
    <row r="14" spans="1:9" s="7" customFormat="1" ht="75.75" customHeight="1" x14ac:dyDescent="0.25">
      <c r="A14" s="14">
        <v>3</v>
      </c>
      <c r="B14" s="11" t="s">
        <v>144</v>
      </c>
      <c r="C14" s="60">
        <v>24577.1</v>
      </c>
      <c r="D14" s="60"/>
      <c r="E14" s="14" t="s">
        <v>160</v>
      </c>
      <c r="F14" s="70" t="s">
        <v>204</v>
      </c>
      <c r="G14" s="9" t="s">
        <v>192</v>
      </c>
      <c r="H14" s="9" t="s">
        <v>170</v>
      </c>
      <c r="I14" s="9" t="s">
        <v>190</v>
      </c>
    </row>
    <row r="15" spans="1:9" s="7" customFormat="1" ht="104.25" customHeight="1" x14ac:dyDescent="0.25">
      <c r="A15" s="14">
        <v>4</v>
      </c>
      <c r="B15" s="9" t="s">
        <v>145</v>
      </c>
      <c r="C15" s="60">
        <v>42000</v>
      </c>
      <c r="D15" s="60"/>
      <c r="E15" s="14" t="s">
        <v>160</v>
      </c>
      <c r="F15" s="71"/>
      <c r="G15" s="9" t="s">
        <v>171</v>
      </c>
      <c r="H15" s="9" t="s">
        <v>182</v>
      </c>
      <c r="I15" s="9" t="s">
        <v>203</v>
      </c>
    </row>
    <row r="18" spans="1:9" s="61" customFormat="1" x14ac:dyDescent="0.2">
      <c r="A18" s="92" t="s">
        <v>150</v>
      </c>
      <c r="B18" s="92"/>
      <c r="C18" s="92"/>
      <c r="D18" s="92"/>
      <c r="E18" s="92"/>
      <c r="F18" s="92"/>
      <c r="G18" s="92"/>
      <c r="H18" s="92"/>
      <c r="I18" s="92"/>
    </row>
    <row r="19" spans="1:9" ht="21" customHeight="1" x14ac:dyDescent="0.2">
      <c r="C19" s="62"/>
    </row>
  </sheetData>
  <mergeCells count="6">
    <mergeCell ref="A1:I1"/>
    <mergeCell ref="D4:G4"/>
    <mergeCell ref="A18:I18"/>
    <mergeCell ref="F6:F13"/>
    <mergeCell ref="H11:H13"/>
    <mergeCell ref="F14:F15"/>
  </mergeCells>
  <pageMargins left="0.34" right="0.16" top="0.98" bottom="0.3" header="0.3" footer="0.17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2019-06-12T10:26:02Z</cp:lastPrinted>
  <dcterms:created xsi:type="dcterms:W3CDTF">2017-11-02T07:57:48Z</dcterms:created>
  <dcterms:modified xsi:type="dcterms:W3CDTF">2019-09-05T12:31:13Z</dcterms:modified>
</cp:coreProperties>
</file>